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WURNET.NL\Homes\alema007\AppData\FolderRedirection\Desktop\PhD 2\PhD Documents\Thesis\Chapter 1 (GWAS Analysis)\Manuscript\"/>
    </mc:Choice>
  </mc:AlternateContent>
  <xr:revisionPtr revIDLastSave="0" documentId="13_ncr:1_{94D54B41-59F4-4D69-B249-FFB67CCC3881}" xr6:coauthVersionLast="46" xr6:coauthVersionMax="46" xr10:uidLastSave="{00000000-0000-0000-0000-000000000000}"/>
  <bookViews>
    <workbookView xWindow="-120" yWindow="-120" windowWidth="25440" windowHeight="15390" firstSheet="2" activeTab="11" xr2:uid="{3C66A07F-8FB2-4B30-88E5-D141D75B032F}"/>
  </bookViews>
  <sheets>
    <sheet name="Suppl. S1" sheetId="2" r:id="rId1"/>
    <sheet name="Suppl. S2" sheetId="9" r:id="rId2"/>
    <sheet name="Suppl. S3" sheetId="10" r:id="rId3"/>
    <sheet name="Suppl. S4" sheetId="11" r:id="rId4"/>
    <sheet name="Suppl. S5" sheetId="1" r:id="rId5"/>
    <sheet name="Suppl. S6" sheetId="3" r:id="rId6"/>
    <sheet name="Suppl. S7" sheetId="12" r:id="rId7"/>
    <sheet name="Suppl. S8" sheetId="4" r:id="rId8"/>
    <sheet name="Suppl. S9" sheetId="5" r:id="rId9"/>
    <sheet name="Suppl. S10" sheetId="6" r:id="rId10"/>
    <sheet name="Suppl. S11" sheetId="13" r:id="rId11"/>
    <sheet name="Suppl. S12" sheetId="8" r:id="rId12"/>
  </sheets>
  <definedNames>
    <definedName name="_Hlk86152565" localSheetId="7">'Suppl. S8'!$A$14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01" i="11" l="1"/>
  <c r="J201" i="11"/>
  <c r="I201" i="11"/>
  <c r="H201" i="11"/>
  <c r="G201" i="11"/>
  <c r="F201" i="11"/>
  <c r="E201" i="11"/>
  <c r="D201" i="11"/>
  <c r="C201" i="11"/>
  <c r="B201" i="11"/>
  <c r="K201" i="10"/>
  <c r="J201" i="10"/>
  <c r="I201" i="10"/>
  <c r="H201" i="10"/>
  <c r="G201" i="10"/>
  <c r="F201" i="10"/>
  <c r="E201" i="10"/>
  <c r="D201" i="10"/>
  <c r="C201" i="10"/>
  <c r="B201" i="10"/>
  <c r="K201" i="9"/>
  <c r="J201" i="9"/>
  <c r="I201" i="9"/>
  <c r="H201" i="9"/>
  <c r="G201" i="9"/>
  <c r="F201" i="9"/>
  <c r="E201" i="9"/>
  <c r="D201" i="9"/>
  <c r="C201" i="9"/>
  <c r="B201" i="9"/>
  <c r="H98" i="1" l="1"/>
  <c r="H50" i="1"/>
  <c r="H94" i="1"/>
  <c r="H46" i="1"/>
  <c r="H90" i="1"/>
  <c r="H42" i="1"/>
  <c r="H86" i="1"/>
  <c r="H38" i="1"/>
  <c r="H82" i="1"/>
  <c r="H34" i="1"/>
  <c r="H78" i="1"/>
  <c r="H30" i="1"/>
  <c r="H74" i="1"/>
  <c r="H26" i="1"/>
  <c r="H70" i="1"/>
  <c r="H22" i="1"/>
  <c r="H66" i="1"/>
  <c r="H18" i="1"/>
  <c r="H62" i="1"/>
  <c r="H14" i="1"/>
  <c r="H58" i="1"/>
  <c r="H10" i="1"/>
  <c r="H54" i="1"/>
  <c r="H6" i="1"/>
</calcChain>
</file>

<file path=xl/sharedStrings.xml><?xml version="1.0" encoding="utf-8"?>
<sst xmlns="http://schemas.openxmlformats.org/spreadsheetml/2006/main" count="15671" uniqueCount="3883">
  <si>
    <t>#</t>
  </si>
  <si>
    <t>Accession name</t>
  </si>
  <si>
    <t>Type of population</t>
  </si>
  <si>
    <t>Cabbage name</t>
  </si>
  <si>
    <t>Crop type</t>
  </si>
  <si>
    <t>Usage, maturity, and/or growing season</t>
  </si>
  <si>
    <t>Field 2017</t>
  </si>
  <si>
    <t>Field 2018</t>
  </si>
  <si>
    <t>Field 2019</t>
  </si>
  <si>
    <t>TKI008</t>
  </si>
  <si>
    <t>F1 hybrid</t>
  </si>
  <si>
    <t>ALFREDO</t>
  </si>
  <si>
    <t>White</t>
  </si>
  <si>
    <t>Summer</t>
  </si>
  <si>
    <t>X</t>
  </si>
  <si>
    <t>TKI010</t>
  </si>
  <si>
    <t>AMTRAK</t>
  </si>
  <si>
    <t>Storage</t>
  </si>
  <si>
    <t>TKI011</t>
  </si>
  <si>
    <t>AUTORO</t>
  </si>
  <si>
    <t>Red</t>
  </si>
  <si>
    <t>Industry</t>
  </si>
  <si>
    <t>TKI012</t>
  </si>
  <si>
    <t>AZURRO</t>
  </si>
  <si>
    <t>Early</t>
  </si>
  <si>
    <t>TKI013</t>
  </si>
  <si>
    <t>BARTOLO</t>
  </si>
  <si>
    <t>-</t>
  </si>
  <si>
    <t>TKI017</t>
  </si>
  <si>
    <t>BRONCO</t>
  </si>
  <si>
    <t>TKI019</t>
  </si>
  <si>
    <t>BUSCARO</t>
  </si>
  <si>
    <t>TKI022</t>
  </si>
  <si>
    <t>CARAFLEX</t>
  </si>
  <si>
    <t>Pointed</t>
  </si>
  <si>
    <t>TKI026</t>
  </si>
  <si>
    <t>DUNCAN</t>
  </si>
  <si>
    <t>Winter</t>
  </si>
  <si>
    <t>TKI028</t>
  </si>
  <si>
    <t>EXCALIBUR</t>
  </si>
  <si>
    <t>Storage narrow planting</t>
  </si>
  <si>
    <t>TKI029</t>
  </si>
  <si>
    <t>FARAO</t>
  </si>
  <si>
    <t>TKI032</t>
  </si>
  <si>
    <t>GAZELLE</t>
  </si>
  <si>
    <t>TKI034</t>
  </si>
  <si>
    <t>GUNMA</t>
  </si>
  <si>
    <t>TKI035</t>
  </si>
  <si>
    <t>HINOVA</t>
  </si>
  <si>
    <t>TKI036</t>
  </si>
  <si>
    <t>HISPI</t>
  </si>
  <si>
    <t>TKI037</t>
  </si>
  <si>
    <t>HURRICANE</t>
  </si>
  <si>
    <t>TKI038</t>
  </si>
  <si>
    <t>INTEGRO</t>
  </si>
  <si>
    <t>TKI041</t>
  </si>
  <si>
    <t>KLIMARO</t>
  </si>
  <si>
    <t>TKI045</t>
  </si>
  <si>
    <t>LODERO</t>
  </si>
  <si>
    <t>TKI050</t>
  </si>
  <si>
    <t>MURDOC</t>
  </si>
  <si>
    <t>TKI055</t>
  </si>
  <si>
    <t>PASSAT</t>
  </si>
  <si>
    <t>TKI056</t>
  </si>
  <si>
    <t>PRIMERO</t>
  </si>
  <si>
    <t>TKI057</t>
  </si>
  <si>
    <t>REACTION</t>
  </si>
  <si>
    <t>TKI060</t>
  </si>
  <si>
    <t>RENTON</t>
  </si>
  <si>
    <t>TKI062</t>
  </si>
  <si>
    <t>STANTON</t>
  </si>
  <si>
    <t>TKI064</t>
  </si>
  <si>
    <t>SUBARO</t>
  </si>
  <si>
    <t>TKI065</t>
  </si>
  <si>
    <t>TRAVERO</t>
  </si>
  <si>
    <t>TKI066</t>
  </si>
  <si>
    <t>TYPHOON</t>
  </si>
  <si>
    <t>TKI076</t>
  </si>
  <si>
    <t>MEGATON</t>
  </si>
  <si>
    <t>TKI116</t>
  </si>
  <si>
    <t>SINTEX</t>
  </si>
  <si>
    <t>TKI135</t>
  </si>
  <si>
    <t>ANCOMA</t>
  </si>
  <si>
    <t>Late</t>
  </si>
  <si>
    <t>TKI143</t>
  </si>
  <si>
    <t>JETMA</t>
  </si>
  <si>
    <t>TKI146</t>
  </si>
  <si>
    <t>LEMMA</t>
  </si>
  <si>
    <t>TKI148</t>
  </si>
  <si>
    <t>MADLENE</t>
  </si>
  <si>
    <t>Savoy</t>
  </si>
  <si>
    <t>Mid</t>
  </si>
  <si>
    <t>TKI149</t>
  </si>
  <si>
    <t>MORAMA</t>
  </si>
  <si>
    <t>TKI151</t>
  </si>
  <si>
    <t>MUCSUMA</t>
  </si>
  <si>
    <t>TKI153</t>
  </si>
  <si>
    <t>NAOMA</t>
  </si>
  <si>
    <t>TKI154</t>
  </si>
  <si>
    <t>OKLAHOMA</t>
  </si>
  <si>
    <t>NA</t>
  </si>
  <si>
    <t>TKI157</t>
  </si>
  <si>
    <t>ORIEMA</t>
  </si>
  <si>
    <t>TKI158</t>
  </si>
  <si>
    <t>PANDION</t>
  </si>
  <si>
    <t>TKI160</t>
  </si>
  <si>
    <t>RAYMA</t>
  </si>
  <si>
    <t>TKI161</t>
  </si>
  <si>
    <t>RED DYNASTY</t>
  </si>
  <si>
    <t>TKI162</t>
  </si>
  <si>
    <t>REDMA</t>
  </si>
  <si>
    <t>TKI164</t>
  </si>
  <si>
    <t>RESIMA</t>
  </si>
  <si>
    <t>TKI165</t>
  </si>
  <si>
    <t>REXOMA</t>
  </si>
  <si>
    <t>TKI166</t>
  </si>
  <si>
    <t>RODIMA</t>
  </si>
  <si>
    <t>TKI168</t>
  </si>
  <si>
    <t>SECOMA</t>
  </si>
  <si>
    <t>TKI171</t>
  </si>
  <si>
    <t>SONSMA</t>
  </si>
  <si>
    <t>TKI173</t>
  </si>
  <si>
    <t>STOREMA</t>
  </si>
  <si>
    <t>TKI174</t>
  </si>
  <si>
    <t>SUFAMA</t>
  </si>
  <si>
    <t>TKI175</t>
  </si>
  <si>
    <t>SWEETY</t>
  </si>
  <si>
    <t>TKI177</t>
  </si>
  <si>
    <t>TACOMA</t>
  </si>
  <si>
    <t>TKI178</t>
  </si>
  <si>
    <t>TOURIMA</t>
  </si>
  <si>
    <t>TKI185</t>
  </si>
  <si>
    <t>ZULEIMA</t>
  </si>
  <si>
    <t>TKI195</t>
  </si>
  <si>
    <t>BISHILV (BC63)</t>
  </si>
  <si>
    <t>TKI208</t>
  </si>
  <si>
    <t>ERDENO</t>
  </si>
  <si>
    <t>TKI210</t>
  </si>
  <si>
    <t>GEMAL</t>
  </si>
  <si>
    <t>Fresh</t>
  </si>
  <si>
    <t>TKI212</t>
  </si>
  <si>
    <t>GREGORIAN</t>
  </si>
  <si>
    <t>TKI213</t>
  </si>
  <si>
    <t>ICEPRINCE</t>
  </si>
  <si>
    <t>TKI214</t>
  </si>
  <si>
    <t>KEVIN</t>
  </si>
  <si>
    <t>TKI215</t>
  </si>
  <si>
    <t>KLABISHI</t>
  </si>
  <si>
    <t>Flat, Winter</t>
  </si>
  <si>
    <t>TKI224</t>
  </si>
  <si>
    <t>NEBRASKA</t>
  </si>
  <si>
    <t>TKI225</t>
  </si>
  <si>
    <t>NOVATOR</t>
  </si>
  <si>
    <t>TKI228</t>
  </si>
  <si>
    <t>PRUKTOR</t>
  </si>
  <si>
    <t>TKI229</t>
  </si>
  <si>
    <t>RAISSA</t>
  </si>
  <si>
    <t>TKI231</t>
  </si>
  <si>
    <t>RAMCO</t>
  </si>
  <si>
    <t>TKI232</t>
  </si>
  <si>
    <t>REBECCA</t>
  </si>
  <si>
    <t>TKI233</t>
  </si>
  <si>
    <t>RESCUE</t>
  </si>
  <si>
    <t>TKI236</t>
  </si>
  <si>
    <t>SOCRATES</t>
  </si>
  <si>
    <t>TKI242</t>
  </si>
  <si>
    <t>ZENON</t>
  </si>
  <si>
    <t>TKI261</t>
  </si>
  <si>
    <t>AKIMAKIGOKUWASE NO.2</t>
  </si>
  <si>
    <t>TKI262</t>
  </si>
  <si>
    <t>ASASHIO</t>
  </si>
  <si>
    <t>TKI263</t>
  </si>
  <si>
    <t>AYAHIKARI</t>
  </si>
  <si>
    <t>TKI264</t>
  </si>
  <si>
    <t>AYAMINE</t>
  </si>
  <si>
    <t>TKI265</t>
  </si>
  <si>
    <t>AYANE</t>
  </si>
  <si>
    <t>TKI266</t>
  </si>
  <si>
    <t>CHEERS</t>
  </si>
  <si>
    <t>TKI267</t>
  </si>
  <si>
    <t>FAST CASH</t>
  </si>
  <si>
    <t>TKI268</t>
  </si>
  <si>
    <t>GAKUYOU</t>
  </si>
  <si>
    <t>TKI270</t>
  </si>
  <si>
    <t>HARUHIKARI NO.7</t>
  </si>
  <si>
    <t>TKI271</t>
  </si>
  <si>
    <t>HARUNAMI</t>
  </si>
  <si>
    <t>TKI272</t>
  </si>
  <si>
    <t>HATSUKOI</t>
  </si>
  <si>
    <t>TKI273</t>
  </si>
  <si>
    <t>HOSHIMISAKI</t>
  </si>
  <si>
    <t>TKI274</t>
  </si>
  <si>
    <t>NO.1175</t>
  </si>
  <si>
    <t>TKI275</t>
  </si>
  <si>
    <t>NO.1293</t>
  </si>
  <si>
    <t>TKI276</t>
  </si>
  <si>
    <t>OKINA</t>
  </si>
  <si>
    <t>TKI277</t>
  </si>
  <si>
    <t>OS CROSS</t>
  </si>
  <si>
    <t>TKI278</t>
  </si>
  <si>
    <t>RUBY KING</t>
  </si>
  <si>
    <t>TKI279</t>
  </si>
  <si>
    <t>RUBY PERFECTION</t>
  </si>
  <si>
    <t>TKI280</t>
  </si>
  <si>
    <t>SAVOY ACE</t>
  </si>
  <si>
    <t>TKI281</t>
  </si>
  <si>
    <t>SHIOMISAKI</t>
  </si>
  <si>
    <t>TKI282</t>
  </si>
  <si>
    <t>SUZUNE</t>
  </si>
  <si>
    <t>TKI283</t>
  </si>
  <si>
    <t>T-523</t>
  </si>
  <si>
    <t>TKI284</t>
  </si>
  <si>
    <t>T-612</t>
  </si>
  <si>
    <t>TKI285</t>
  </si>
  <si>
    <t>T-681</t>
  </si>
  <si>
    <t>TKI286</t>
  </si>
  <si>
    <t>TCA-432</t>
  </si>
  <si>
    <t>TKI287</t>
  </si>
  <si>
    <t>TCA-448</t>
  </si>
  <si>
    <t>TKI288</t>
  </si>
  <si>
    <t>TCA-485</t>
  </si>
  <si>
    <t>TKI289</t>
  </si>
  <si>
    <t>TCA-489</t>
  </si>
  <si>
    <t>TKI290</t>
  </si>
  <si>
    <t>TCA-497</t>
  </si>
  <si>
    <t>TKI291</t>
  </si>
  <si>
    <t>TERUMISAKI</t>
  </si>
  <si>
    <t>TKI292</t>
  </si>
  <si>
    <t>YR-SEISHUN</t>
  </si>
  <si>
    <t>TKI293</t>
  </si>
  <si>
    <t>YR-TENKU</t>
  </si>
  <si>
    <t>TKI294</t>
  </si>
  <si>
    <t>KOIMISAKI</t>
  </si>
  <si>
    <t>TKI295</t>
  </si>
  <si>
    <t>HAMAMISAKI</t>
  </si>
  <si>
    <t>TKI296</t>
  </si>
  <si>
    <t>SEIRIN</t>
  </si>
  <si>
    <t>TKI339</t>
  </si>
  <si>
    <t>BOURBON</t>
  </si>
  <si>
    <t>Early Med to C</t>
  </si>
  <si>
    <t>TKI354</t>
  </si>
  <si>
    <t>DELIGHT BALL</t>
  </si>
  <si>
    <t>Autumn (Ball)</t>
  </si>
  <si>
    <t>TKI357</t>
  </si>
  <si>
    <t>FRONTIER</t>
  </si>
  <si>
    <t>Mid  Round Med.</t>
  </si>
  <si>
    <t>TKI359</t>
  </si>
  <si>
    <t>FUYUMI</t>
  </si>
  <si>
    <t>TKI374</t>
  </si>
  <si>
    <t>MOZART</t>
  </si>
  <si>
    <t>Mid Med to C</t>
  </si>
  <si>
    <t>TKI376</t>
  </si>
  <si>
    <t>NANAKUSA</t>
  </si>
  <si>
    <t>TKI378</t>
  </si>
  <si>
    <t>NIZ13-418</t>
  </si>
  <si>
    <t>Storage and processing</t>
  </si>
  <si>
    <t>TKI379</t>
  </si>
  <si>
    <t>NIZ17-1197</t>
  </si>
  <si>
    <t>TKI380</t>
  </si>
  <si>
    <t>NIZ17-1237</t>
  </si>
  <si>
    <t>Storage &amp; Fresh continental small</t>
  </si>
  <si>
    <t>TKI381</t>
  </si>
  <si>
    <t>NIZ17-1395</t>
  </si>
  <si>
    <t>Mid Flat Med.</t>
  </si>
  <si>
    <t>TKI382</t>
  </si>
  <si>
    <t>NIZ17-1402</t>
  </si>
  <si>
    <t>TKI383</t>
  </si>
  <si>
    <t>NIZ17-1439</t>
  </si>
  <si>
    <t>Early Med.</t>
  </si>
  <si>
    <t>TKI384</t>
  </si>
  <si>
    <t>NIZ17-850</t>
  </si>
  <si>
    <t>TKI390</t>
  </si>
  <si>
    <t>SEVERINA</t>
  </si>
  <si>
    <t>TKI393</t>
  </si>
  <si>
    <t>SHINWAKANATSU</t>
  </si>
  <si>
    <t>Spring</t>
  </si>
  <si>
    <t>TKI394</t>
  </si>
  <si>
    <t>SHOGUN</t>
  </si>
  <si>
    <t>Early Summer and Autumn</t>
  </si>
  <si>
    <t>TKI399</t>
  </si>
  <si>
    <t>YAWARAGI</t>
  </si>
  <si>
    <t>TKI401</t>
  </si>
  <si>
    <t>ZOLTAN</t>
  </si>
  <si>
    <t>Storage &amp; Fresh continental</t>
  </si>
  <si>
    <t>TKI419</t>
  </si>
  <si>
    <t>Open pollinated</t>
  </si>
  <si>
    <t>BRA 254</t>
  </si>
  <si>
    <t>TKI421</t>
  </si>
  <si>
    <t>BRA 401</t>
  </si>
  <si>
    <t>TKI424</t>
  </si>
  <si>
    <t>BRA 723</t>
  </si>
  <si>
    <t>TKI425</t>
  </si>
  <si>
    <t>BRA 775</t>
  </si>
  <si>
    <t>TKI426</t>
  </si>
  <si>
    <t>BRA 789</t>
  </si>
  <si>
    <t>TKI427</t>
  </si>
  <si>
    <t>BRA 800</t>
  </si>
  <si>
    <t>TKI428</t>
  </si>
  <si>
    <t>BRA 804</t>
  </si>
  <si>
    <t>TKI429</t>
  </si>
  <si>
    <t>BRA 821</t>
  </si>
  <si>
    <t>TKI430</t>
  </si>
  <si>
    <t>BRA 827</t>
  </si>
  <si>
    <t>TKI431</t>
  </si>
  <si>
    <t>BRA 848</t>
  </si>
  <si>
    <t>TKI432</t>
  </si>
  <si>
    <t>BRA 853</t>
  </si>
  <si>
    <t>TKI433</t>
  </si>
  <si>
    <t>BRA 868</t>
  </si>
  <si>
    <t>TKI435</t>
  </si>
  <si>
    <t>BRA 905</t>
  </si>
  <si>
    <t>TKI438</t>
  </si>
  <si>
    <t>HRIGRU 4520</t>
  </si>
  <si>
    <t>TKI439</t>
  </si>
  <si>
    <t>HRIGRU 4622</t>
  </si>
  <si>
    <t>TKI525</t>
  </si>
  <si>
    <t>HRIGRU 12477</t>
  </si>
  <si>
    <t>TKI527</t>
  </si>
  <si>
    <t>HRIGRU 12479</t>
  </si>
  <si>
    <t>TKI529</t>
  </si>
  <si>
    <t>HRIGRU 4528</t>
  </si>
  <si>
    <t>TKI531</t>
  </si>
  <si>
    <t>HRIGRU 8357</t>
  </si>
  <si>
    <t>TKI532</t>
  </si>
  <si>
    <t>HRIGRU 11555</t>
  </si>
  <si>
    <t>Loose head</t>
  </si>
  <si>
    <t>TKI535</t>
  </si>
  <si>
    <t>HRIGRU 10590</t>
  </si>
  <si>
    <t>TKI536</t>
  </si>
  <si>
    <t>HRIGRU 2574</t>
  </si>
  <si>
    <t>Fodder cabbage</t>
  </si>
  <si>
    <t>TKI537</t>
  </si>
  <si>
    <t>HRIGRU 9978</t>
  </si>
  <si>
    <t>TKI538</t>
  </si>
  <si>
    <t>HRIGRU 9836</t>
  </si>
  <si>
    <t>Hybrid cabbage</t>
  </si>
  <si>
    <t>TKI539</t>
  </si>
  <si>
    <t>HRIGRU 7824</t>
  </si>
  <si>
    <t>TKI540</t>
  </si>
  <si>
    <t>HRIGRU 4886</t>
  </si>
  <si>
    <t>TKI541</t>
  </si>
  <si>
    <t>HRIGRU 7826</t>
  </si>
  <si>
    <t>Pickling cabbage</t>
  </si>
  <si>
    <t>TKI542</t>
  </si>
  <si>
    <t>HRIGRU 6852</t>
  </si>
  <si>
    <t>TKI543</t>
  </si>
  <si>
    <t>HRIGRU 7835</t>
  </si>
  <si>
    <t>TKI544</t>
  </si>
  <si>
    <t>HRIGRU 11615</t>
  </si>
  <si>
    <t>TKI545</t>
  </si>
  <si>
    <t>HRIGRU 2626</t>
  </si>
  <si>
    <t>TKI546</t>
  </si>
  <si>
    <t>HRIGRU 3661</t>
  </si>
  <si>
    <t>TKI548</t>
  </si>
  <si>
    <t>HRIGRU 4773</t>
  </si>
  <si>
    <t>TKI549</t>
  </si>
  <si>
    <t>HRIGRU 8362</t>
  </si>
  <si>
    <t>TKI550</t>
  </si>
  <si>
    <t>HRIGRU 8732</t>
  </si>
  <si>
    <t>TKI551</t>
  </si>
  <si>
    <t>HRIGRU 2700</t>
  </si>
  <si>
    <t>TKI552</t>
  </si>
  <si>
    <t>HRIGRU 4771</t>
  </si>
  <si>
    <t>TKI553</t>
  </si>
  <si>
    <t>HRIGRU 5394</t>
  </si>
  <si>
    <t>TKI554</t>
  </si>
  <si>
    <t>HRIGRU 5451</t>
  </si>
  <si>
    <t>TKI555</t>
  </si>
  <si>
    <t>HRIGRU 11490</t>
  </si>
  <si>
    <t>TKI556</t>
  </si>
  <si>
    <t>HRIGRU 6566</t>
  </si>
  <si>
    <t>TKI557</t>
  </si>
  <si>
    <t>HRIGRU 6568</t>
  </si>
  <si>
    <t>TKI558</t>
  </si>
  <si>
    <t>HRIGRU 3775</t>
  </si>
  <si>
    <t>TKI635</t>
  </si>
  <si>
    <t>CGN07028</t>
  </si>
  <si>
    <t>TKI636</t>
  </si>
  <si>
    <t>CGN07061</t>
  </si>
  <si>
    <t>TKI637</t>
  </si>
  <si>
    <t>CGN07062</t>
  </si>
  <si>
    <t>TKI638</t>
  </si>
  <si>
    <t>CGN07069</t>
  </si>
  <si>
    <t>TKI639</t>
  </si>
  <si>
    <t>CGN07077</t>
  </si>
  <si>
    <t>TKI640</t>
  </si>
  <si>
    <t>CGN07092</t>
  </si>
  <si>
    <t>TKI642</t>
  </si>
  <si>
    <t>CGN07097</t>
  </si>
  <si>
    <t>TKI643</t>
  </si>
  <si>
    <t>CGN07099</t>
  </si>
  <si>
    <t>TKI644</t>
  </si>
  <si>
    <t>CGN07110</t>
  </si>
  <si>
    <t>TKI645</t>
  </si>
  <si>
    <t>CGN07118</t>
  </si>
  <si>
    <t>TKI646</t>
  </si>
  <si>
    <t>CGN07121</t>
  </si>
  <si>
    <t>TKI647</t>
  </si>
  <si>
    <t>CGN07123</t>
  </si>
  <si>
    <t>TKI648</t>
  </si>
  <si>
    <t>CGN07127</t>
  </si>
  <si>
    <t>TKI659</t>
  </si>
  <si>
    <t>CGN11029</t>
  </si>
  <si>
    <t>TKI660</t>
  </si>
  <si>
    <t>CGN11038</t>
  </si>
  <si>
    <t>TKI661</t>
  </si>
  <si>
    <t>CGN11040</t>
  </si>
  <si>
    <t>TKI662</t>
  </si>
  <si>
    <t>CGN11043</t>
  </si>
  <si>
    <t>TKI663</t>
  </si>
  <si>
    <t>CGN11049</t>
  </si>
  <si>
    <t>TKI664</t>
  </si>
  <si>
    <t>CGN11051</t>
  </si>
  <si>
    <t>TKI665</t>
  </si>
  <si>
    <t>CGN11053</t>
  </si>
  <si>
    <t>TKI666</t>
  </si>
  <si>
    <t>CGN11054</t>
  </si>
  <si>
    <t>TKI668</t>
  </si>
  <si>
    <t>CGN11060</t>
  </si>
  <si>
    <t>TKI669</t>
  </si>
  <si>
    <t>CGN11065</t>
  </si>
  <si>
    <t>TKI670</t>
  </si>
  <si>
    <t>CGN11069</t>
  </si>
  <si>
    <t>TKI688</t>
  </si>
  <si>
    <t>CGN11155</t>
  </si>
  <si>
    <t>TKI689</t>
  </si>
  <si>
    <t>CGN11158</t>
  </si>
  <si>
    <t>TKI690</t>
  </si>
  <si>
    <t>CGN11164</t>
  </si>
  <si>
    <t>TKI691</t>
  </si>
  <si>
    <t>CGN11165</t>
  </si>
  <si>
    <t>TKI700</t>
  </si>
  <si>
    <t>CGN14050</t>
  </si>
  <si>
    <t>TKI701</t>
  </si>
  <si>
    <t>CGN14051</t>
  </si>
  <si>
    <t>TKI702</t>
  </si>
  <si>
    <t>CGN14053</t>
  </si>
  <si>
    <t>TKI703</t>
  </si>
  <si>
    <t>CGN14054</t>
  </si>
  <si>
    <t>TKI705</t>
  </si>
  <si>
    <t>CGN14063</t>
  </si>
  <si>
    <t>TKI706</t>
  </si>
  <si>
    <t>CGN14064</t>
  </si>
  <si>
    <t>TKI713</t>
  </si>
  <si>
    <t>CGN14080</t>
  </si>
  <si>
    <t>TKI714</t>
  </si>
  <si>
    <t>CGN14082</t>
  </si>
  <si>
    <t>TKI718</t>
  </si>
  <si>
    <t>CGN14091</t>
  </si>
  <si>
    <t>TKI724</t>
  </si>
  <si>
    <t>CGN15122</t>
  </si>
  <si>
    <t>TKI735</t>
  </si>
  <si>
    <t>CGN15152</t>
  </si>
  <si>
    <t>TKI736</t>
  </si>
  <si>
    <t>CGN15156</t>
  </si>
  <si>
    <t>TKI739</t>
  </si>
  <si>
    <t>CGN15224</t>
  </si>
  <si>
    <t>TKI740</t>
  </si>
  <si>
    <t>CGN15225</t>
  </si>
  <si>
    <t>TKI741</t>
  </si>
  <si>
    <t>CGN15226</t>
  </si>
  <si>
    <t>TKI742</t>
  </si>
  <si>
    <t>CGN15227</t>
  </si>
  <si>
    <t>TKI743</t>
  </si>
  <si>
    <t>CGN15228</t>
  </si>
  <si>
    <t>TKI744</t>
  </si>
  <si>
    <t>CGN15229</t>
  </si>
  <si>
    <t>TKI745</t>
  </si>
  <si>
    <t>CGN15230</t>
  </si>
  <si>
    <t>TKI746</t>
  </si>
  <si>
    <t>CGN15769</t>
  </si>
  <si>
    <t>TKI750</t>
  </si>
  <si>
    <t>CGN15778</t>
  </si>
  <si>
    <t>TKI753</t>
  </si>
  <si>
    <t>CGN17245</t>
  </si>
  <si>
    <t>TKI754</t>
  </si>
  <si>
    <t>CGN17246</t>
  </si>
  <si>
    <t>TKI755</t>
  </si>
  <si>
    <t>CGN17247</t>
  </si>
  <si>
    <t>TKI756</t>
  </si>
  <si>
    <t>CGN17248</t>
  </si>
  <si>
    <t>TKI757</t>
  </si>
  <si>
    <t>CGN17249</t>
  </si>
  <si>
    <t>TKI758</t>
  </si>
  <si>
    <t>CGN17250</t>
  </si>
  <si>
    <t>TKI759</t>
  </si>
  <si>
    <t>CGN17251</t>
  </si>
  <si>
    <t>TKI760</t>
  </si>
  <si>
    <t>CGN17252</t>
  </si>
  <si>
    <t>TKI761</t>
  </si>
  <si>
    <t>CGN17253</t>
  </si>
  <si>
    <t>TKI762</t>
  </si>
  <si>
    <t>CGN17254</t>
  </si>
  <si>
    <t>TKI763</t>
  </si>
  <si>
    <t>CGN17255</t>
  </si>
  <si>
    <t>TKI764</t>
  </si>
  <si>
    <t>CGN17256</t>
  </si>
  <si>
    <t>TKI765</t>
  </si>
  <si>
    <t>CGN17257</t>
  </si>
  <si>
    <t>TKI769</t>
  </si>
  <si>
    <t>CGN17277</t>
  </si>
  <si>
    <t>TKI774</t>
  </si>
  <si>
    <t>CGN18431</t>
  </si>
  <si>
    <t>TKI775</t>
  </si>
  <si>
    <t>CGN18432</t>
  </si>
  <si>
    <t>TKI776</t>
  </si>
  <si>
    <t>CGN18434</t>
  </si>
  <si>
    <t>TKI777</t>
  </si>
  <si>
    <t>CGN18435</t>
  </si>
  <si>
    <t>TKI778</t>
  </si>
  <si>
    <t>CGN18436</t>
  </si>
  <si>
    <t>TKI779</t>
  </si>
  <si>
    <t>CGN18437</t>
  </si>
  <si>
    <t>TKI780</t>
  </si>
  <si>
    <t>CGN18438</t>
  </si>
  <si>
    <t>TKI790</t>
  </si>
  <si>
    <t>CGN18449</t>
  </si>
  <si>
    <t>TKI791</t>
  </si>
  <si>
    <t>CGN18450</t>
  </si>
  <si>
    <t>TKI793</t>
  </si>
  <si>
    <t>CGN18452</t>
  </si>
  <si>
    <t>TKI794</t>
  </si>
  <si>
    <t>CGN18453</t>
  </si>
  <si>
    <t>TKI795</t>
  </si>
  <si>
    <t>CGN18454</t>
  </si>
  <si>
    <t>TKI796</t>
  </si>
  <si>
    <t>CGN18455</t>
  </si>
  <si>
    <t>TKI797</t>
  </si>
  <si>
    <t>CGN18456</t>
  </si>
  <si>
    <t>TKI806</t>
  </si>
  <si>
    <t>CGN18465</t>
  </si>
  <si>
    <t>TKI816</t>
  </si>
  <si>
    <t>CGN20189</t>
  </si>
  <si>
    <t>TKI820</t>
  </si>
  <si>
    <t>CGN20194</t>
  </si>
  <si>
    <t>TKI823</t>
  </si>
  <si>
    <t>PL174868</t>
  </si>
  <si>
    <t>TKI835</t>
  </si>
  <si>
    <t>NGB5007</t>
  </si>
  <si>
    <t>TKI837</t>
  </si>
  <si>
    <t>NGB6040</t>
  </si>
  <si>
    <t>TKI877</t>
  </si>
  <si>
    <t>BRA 871</t>
  </si>
  <si>
    <t>TKI908</t>
  </si>
  <si>
    <t>PI 357379</t>
  </si>
  <si>
    <t>TKI909</t>
  </si>
  <si>
    <t>PI 358284</t>
  </si>
  <si>
    <t>TKI910</t>
  </si>
  <si>
    <t>PI 357385</t>
  </si>
  <si>
    <t>TKI911</t>
  </si>
  <si>
    <t>PI 212971</t>
  </si>
  <si>
    <t>TKI912</t>
  </si>
  <si>
    <t>PI 211718</t>
  </si>
  <si>
    <t>TKI914</t>
  </si>
  <si>
    <t>PI 173854</t>
  </si>
  <si>
    <t>TKI916</t>
  </si>
  <si>
    <t>PI 357395</t>
  </si>
  <si>
    <t>TKI919</t>
  </si>
  <si>
    <t>PI 357404</t>
  </si>
  <si>
    <t>TKI921</t>
  </si>
  <si>
    <t>PI 206942</t>
  </si>
  <si>
    <t>TKI922</t>
  </si>
  <si>
    <t>PI 212080</t>
  </si>
  <si>
    <t>TKI925</t>
  </si>
  <si>
    <t>PI 357375</t>
  </si>
  <si>
    <t>TKI926</t>
  </si>
  <si>
    <t>PI 357384</t>
  </si>
  <si>
    <t>TKI928</t>
  </si>
  <si>
    <t>PI 662641</t>
  </si>
  <si>
    <t>TKI929</t>
  </si>
  <si>
    <t>PI 662669</t>
  </si>
  <si>
    <t>TKI932</t>
  </si>
  <si>
    <t>PI 662576</t>
  </si>
  <si>
    <t>TKI935</t>
  </si>
  <si>
    <t>PI 379109</t>
  </si>
  <si>
    <t>TKI937</t>
  </si>
  <si>
    <t>PI 368388</t>
  </si>
  <si>
    <t>TKI939</t>
  </si>
  <si>
    <t>PI 370359</t>
  </si>
  <si>
    <t>TKI940</t>
  </si>
  <si>
    <t>PI 227232</t>
  </si>
  <si>
    <t>TKI941</t>
  </si>
  <si>
    <t>PI 368380</t>
  </si>
  <si>
    <t>TKI945</t>
  </si>
  <si>
    <t>PI 368382</t>
  </si>
  <si>
    <t>TKI947</t>
  </si>
  <si>
    <t>PI 169048</t>
  </si>
  <si>
    <t>TKI949</t>
  </si>
  <si>
    <t>PI 357403</t>
  </si>
  <si>
    <t>TKI951</t>
  </si>
  <si>
    <t>PI 379107</t>
  </si>
  <si>
    <t>TKI954</t>
  </si>
  <si>
    <t>PI 173643</t>
  </si>
  <si>
    <t>TKI958</t>
  </si>
  <si>
    <t>PI 211581</t>
  </si>
  <si>
    <t>TKI962</t>
  </si>
  <si>
    <t>PI 176442</t>
  </si>
  <si>
    <t>TKI963</t>
  </si>
  <si>
    <t>PI 662573</t>
  </si>
  <si>
    <t>TKI966</t>
  </si>
  <si>
    <t>PI 662706</t>
  </si>
  <si>
    <t>TKI967</t>
  </si>
  <si>
    <t>PI 214148</t>
  </si>
  <si>
    <t>TKI968</t>
  </si>
  <si>
    <t>PI 169039</t>
  </si>
  <si>
    <t>TKI969</t>
  </si>
  <si>
    <t>PI 169045</t>
  </si>
  <si>
    <t>TKI971</t>
  </si>
  <si>
    <t>PI 194070</t>
  </si>
  <si>
    <t>TKI974</t>
  </si>
  <si>
    <t>PI 357397</t>
  </si>
  <si>
    <t>TKI978</t>
  </si>
  <si>
    <t>PI 368384</t>
  </si>
  <si>
    <t>TKI986</t>
  </si>
  <si>
    <t>PI 662705</t>
  </si>
  <si>
    <t>TKI989</t>
  </si>
  <si>
    <t>PI 357387</t>
  </si>
  <si>
    <t>TKI992</t>
  </si>
  <si>
    <t>PI 357407</t>
  </si>
  <si>
    <t>TKI993</t>
  </si>
  <si>
    <t>PI 662575</t>
  </si>
  <si>
    <t>TKI997</t>
  </si>
  <si>
    <t>PI 357377</t>
  </si>
  <si>
    <t>TKI999</t>
  </si>
  <si>
    <t>PI 357392</t>
  </si>
  <si>
    <t>TKI1001</t>
  </si>
  <si>
    <t>PI ??????</t>
  </si>
  <si>
    <t>TKI1002</t>
  </si>
  <si>
    <t>PI 169050</t>
  </si>
  <si>
    <t>TKI1006</t>
  </si>
  <si>
    <t>PI 229747</t>
  </si>
  <si>
    <t>TKI1008</t>
  </si>
  <si>
    <t>PI 379105</t>
  </si>
  <si>
    <t>TKI1065</t>
  </si>
  <si>
    <t>PI 507857</t>
  </si>
  <si>
    <t>TKI1066</t>
  </si>
  <si>
    <t>PI 507856</t>
  </si>
  <si>
    <t>TKI1081</t>
  </si>
  <si>
    <t>PI 662767</t>
  </si>
  <si>
    <t>TKI1082</t>
  </si>
  <si>
    <t>PI 662673</t>
  </si>
  <si>
    <t>TKI1083</t>
  </si>
  <si>
    <t>PI 662766</t>
  </si>
  <si>
    <t>TKI1084</t>
  </si>
  <si>
    <t>PI 662652</t>
  </si>
  <si>
    <t>TKI1085</t>
  </si>
  <si>
    <t>PI 662764</t>
  </si>
  <si>
    <t>TKI1086</t>
  </si>
  <si>
    <t>PI 662649</t>
  </si>
  <si>
    <t>TKI1087</t>
  </si>
  <si>
    <t>PI 662765</t>
  </si>
  <si>
    <t>TKI1089</t>
  </si>
  <si>
    <t>PI 662648</t>
  </si>
  <si>
    <t>TKI1090</t>
  </si>
  <si>
    <t>PI 662763</t>
  </si>
  <si>
    <t>TKI1091</t>
  </si>
  <si>
    <t>PI 662647</t>
  </si>
  <si>
    <t>TKI1141</t>
  </si>
  <si>
    <t>PI 222971</t>
  </si>
  <si>
    <r>
      <rPr>
        <b/>
        <sz val="11"/>
        <color theme="1"/>
        <rFont val="Calibri"/>
        <family val="2"/>
        <scheme val="minor"/>
      </rPr>
      <t>SOURCE</t>
    </r>
    <r>
      <rPr>
        <sz val="11"/>
        <color theme="1"/>
        <rFont val="Calibri"/>
        <family val="2"/>
        <scheme val="minor"/>
      </rPr>
      <t>: ROYAL NETHERLANDS METEOROLOGICAL INSTITUTE (KNMI)</t>
    </r>
  </si>
  <si>
    <t>Station         LON(east)   LAT(north)  ALT(m)      NAME</t>
  </si>
  <si>
    <t xml:space="preserve">   275                 5.873              52.056        48.20       Deelen      </t>
  </si>
  <si>
    <r>
      <rPr>
        <b/>
        <sz val="11"/>
        <color theme="1"/>
        <rFont val="Calibri"/>
        <family val="2"/>
        <scheme val="minor"/>
      </rPr>
      <t xml:space="preserve">TG   </t>
    </r>
    <r>
      <rPr>
        <sz val="11"/>
        <color theme="1"/>
        <rFont val="Calibri"/>
        <family val="2"/>
        <scheme val="minor"/>
      </rPr>
      <t xml:space="preserve">    : Etmaalgemiddelde temperatuur (in 0.1 graden Celsius) / Daily mean temperature in (0.1 degrees Celsius)</t>
    </r>
  </si>
  <si>
    <r>
      <rPr>
        <b/>
        <sz val="11"/>
        <color theme="1"/>
        <rFont val="Calibri"/>
        <family val="2"/>
        <scheme val="minor"/>
      </rPr>
      <t xml:space="preserve">TN  </t>
    </r>
    <r>
      <rPr>
        <sz val="11"/>
        <color theme="1"/>
        <rFont val="Calibri"/>
        <family val="2"/>
        <scheme val="minor"/>
      </rPr>
      <t xml:space="preserve">     : Minimum temperatuur (in 0.1 graden Celsius) / Minimum temperature (in 0.1 degrees Celsius)</t>
    </r>
  </si>
  <si>
    <r>
      <rPr>
        <b/>
        <sz val="11"/>
        <color theme="1"/>
        <rFont val="Calibri"/>
        <family val="2"/>
        <scheme val="minor"/>
      </rPr>
      <t>TX</t>
    </r>
    <r>
      <rPr>
        <sz val="11"/>
        <color theme="1"/>
        <rFont val="Calibri"/>
        <family val="2"/>
        <scheme val="minor"/>
      </rPr>
      <t xml:space="preserve">        : Maximum temperatuur (in 0.1 graden Celsius) / Maximum temperature (in 0.1 degrees Celsius)</t>
    </r>
  </si>
  <si>
    <r>
      <rPr>
        <b/>
        <sz val="11"/>
        <color theme="1"/>
        <rFont val="Calibri"/>
        <family val="2"/>
        <scheme val="minor"/>
      </rPr>
      <t xml:space="preserve">SQ  </t>
    </r>
    <r>
      <rPr>
        <sz val="11"/>
        <color theme="1"/>
        <rFont val="Calibri"/>
        <family val="2"/>
        <scheme val="minor"/>
      </rPr>
      <t xml:space="preserve">      : Zonneschijnduur (in 0.1 uur) berekend uit de globale straling (-1 voor &lt;0.05 uur) / Sunshine duration (in 0.1 hour) calculated from global radiation (-1 for &lt;0.05 hour)</t>
    </r>
  </si>
  <si>
    <r>
      <rPr>
        <b/>
        <sz val="11"/>
        <color theme="1"/>
        <rFont val="Calibri"/>
        <family val="2"/>
        <scheme val="minor"/>
      </rPr>
      <t>Q</t>
    </r>
    <r>
      <rPr>
        <sz val="11"/>
        <color theme="1"/>
        <rFont val="Calibri"/>
        <family val="2"/>
        <scheme val="minor"/>
      </rPr>
      <t xml:space="preserve">          : Globale straling (in J/cm2) / Global radiation (in J/cm2)</t>
    </r>
  </si>
  <si>
    <r>
      <rPr>
        <b/>
        <sz val="11"/>
        <color theme="1"/>
        <rFont val="Calibri"/>
        <family val="2"/>
        <scheme val="minor"/>
      </rPr>
      <t xml:space="preserve">DR </t>
    </r>
    <r>
      <rPr>
        <sz val="11"/>
        <color theme="1"/>
        <rFont val="Calibri"/>
        <family val="2"/>
        <scheme val="minor"/>
      </rPr>
      <t xml:space="preserve">       : Duur van de neerslag (in 0.1 uur) / Precipitation duration (in 0.1 hour)</t>
    </r>
  </si>
  <si>
    <r>
      <rPr>
        <b/>
        <sz val="11"/>
        <color theme="1"/>
        <rFont val="Calibri"/>
        <family val="2"/>
        <scheme val="minor"/>
      </rPr>
      <t>RH</t>
    </r>
    <r>
      <rPr>
        <sz val="11"/>
        <color theme="1"/>
        <rFont val="Calibri"/>
        <family val="2"/>
        <scheme val="minor"/>
      </rPr>
      <t xml:space="preserve">        : Etmaalsom van de neerslag (in 0.1 mm) (-1 voor &lt;0.05 mm) / Daily precipitation amount (in 0.1 mm) (-1 for &lt;0.05 mm)</t>
    </r>
  </si>
  <si>
    <r>
      <rPr>
        <b/>
        <sz val="11"/>
        <color theme="1"/>
        <rFont val="Calibri"/>
        <family val="2"/>
        <scheme val="minor"/>
      </rPr>
      <t xml:space="preserve">UX </t>
    </r>
    <r>
      <rPr>
        <sz val="11"/>
        <color theme="1"/>
        <rFont val="Calibri"/>
        <family val="2"/>
        <scheme val="minor"/>
      </rPr>
      <t xml:space="preserve">       : Maximale relatieve vochtigheid (in procenten) / Maximum relative atmospheric humidity (in percents)</t>
    </r>
  </si>
  <si>
    <r>
      <rPr>
        <b/>
        <sz val="11"/>
        <color theme="1"/>
        <rFont val="Calibri"/>
        <family val="2"/>
        <scheme val="minor"/>
      </rPr>
      <t xml:space="preserve">UN </t>
    </r>
    <r>
      <rPr>
        <sz val="11"/>
        <color theme="1"/>
        <rFont val="Calibri"/>
        <family val="2"/>
        <scheme val="minor"/>
      </rPr>
      <t xml:space="preserve">      : Minimale relatieve vochtigheid (in procenten) / Minimum relative atmospheric humidity (in percents)</t>
    </r>
  </si>
  <si>
    <r>
      <rPr>
        <b/>
        <sz val="11"/>
        <color theme="1"/>
        <rFont val="Calibri"/>
        <family val="2"/>
        <scheme val="minor"/>
      </rPr>
      <t>EV24</t>
    </r>
    <r>
      <rPr>
        <sz val="11"/>
        <color theme="1"/>
        <rFont val="Calibri"/>
        <family val="2"/>
        <scheme val="minor"/>
      </rPr>
      <t xml:space="preserve">    : Referentiegewasverdamping (Makkink) (in 0.1 mm) / Potential evapotranspiration (Makkink) (in 0.1 mm)</t>
    </r>
  </si>
  <si>
    <t>YYYYMMDD</t>
  </si>
  <si>
    <t xml:space="preserve">   TG</t>
  </si>
  <si>
    <t xml:space="preserve">   TN</t>
  </si>
  <si>
    <t xml:space="preserve">   TX</t>
  </si>
  <si>
    <t xml:space="preserve">   SQ</t>
  </si>
  <si>
    <t xml:space="preserve">    Q</t>
  </si>
  <si>
    <t xml:space="preserve">   DR</t>
  </si>
  <si>
    <t xml:space="preserve">   RH</t>
  </si>
  <si>
    <t xml:space="preserve">   UX</t>
  </si>
  <si>
    <t xml:space="preserve">   UN</t>
  </si>
  <si>
    <t xml:space="preserve"> EV24</t>
  </si>
  <si>
    <t>Mean</t>
  </si>
  <si>
    <t>Trait</t>
  </si>
  <si>
    <t>Year</t>
  </si>
  <si>
    <t>n</t>
  </si>
  <si>
    <t xml:space="preserve">Mean ± S.D. </t>
  </si>
  <si>
    <t>C.V.</t>
  </si>
  <si>
    <t>Overall mean</t>
  </si>
  <si>
    <t>LSD group</t>
  </si>
  <si>
    <t>Leaf Area (HS)</t>
  </si>
  <si>
    <t>852.26 ± 318.85</t>
  </si>
  <si>
    <t>876.25 ± 314.29</t>
  </si>
  <si>
    <t>a</t>
  </si>
  <si>
    <t>954.33 ± 297.39</t>
  </si>
  <si>
    <t>882.05 ± 336.08</t>
  </si>
  <si>
    <t>889.73 ± 257.12</t>
  </si>
  <si>
    <t>579.59 ± 125.03</t>
  </si>
  <si>
    <t>556.64 ± 129.62</t>
  </si>
  <si>
    <t>487.16 ± 102.01</t>
  </si>
  <si>
    <t>b</t>
  </si>
  <si>
    <t>510.64 ± 130.33</t>
  </si>
  <si>
    <t>647.52 ± 147.83</t>
  </si>
  <si>
    <t>789.90 ± 227.23</t>
  </si>
  <si>
    <t>807.50 ± 235.89</t>
  </si>
  <si>
    <t>877.65 ± 207.79</t>
  </si>
  <si>
    <t>770.72 ± 242.92</t>
  </si>
  <si>
    <t>886.09 ± 372.71</t>
  </si>
  <si>
    <t>Leaf Length (HS)</t>
  </si>
  <si>
    <t>36.60 ± 7.69</t>
  </si>
  <si>
    <t>37.28 ± 7.73</t>
  </si>
  <si>
    <t>39.97 ± 6.46</t>
  </si>
  <si>
    <t>37.01 ± 8.32</t>
  </si>
  <si>
    <t>37.24 ± 6.18</t>
  </si>
  <si>
    <t>33.45 ± 4.15</t>
  </si>
  <si>
    <t>33.21 ± 4.73</t>
  </si>
  <si>
    <t>34.78 ± 4.22</t>
  </si>
  <si>
    <t>29.70 ± 5.53</t>
  </si>
  <si>
    <t>35.31 ± 6.30</t>
  </si>
  <si>
    <t>39.19 ± 7.87</t>
  </si>
  <si>
    <t>40.25 ± 8.22</t>
  </si>
  <si>
    <t>46.21 ± 7.01</t>
  </si>
  <si>
    <t>37.95 ± 7.32</t>
  </si>
  <si>
    <t>39.44 ± 10.92</t>
  </si>
  <si>
    <t>ab</t>
  </si>
  <si>
    <t>Leaf Width (HS)</t>
  </si>
  <si>
    <t>32.71 ± 6.81</t>
  </si>
  <si>
    <t>33.07 ± 6.57</t>
  </si>
  <si>
    <t>34.27 ± 6.53</t>
  </si>
  <si>
    <t>33.09 ± 6.38</t>
  </si>
  <si>
    <t>33.29 ± 4.76</t>
  </si>
  <si>
    <t>27.03 ± 3.87</t>
  </si>
  <si>
    <t>26.29 ± 3.80</t>
  </si>
  <si>
    <t>23.95 ± 2.80</t>
  </si>
  <si>
    <t>25.35 ± 3.30</t>
  </si>
  <si>
    <t>27.85 ± 3.82</t>
  </si>
  <si>
    <t>31.92 ± 5.01</t>
  </si>
  <si>
    <t>32.09 ± 4.99</t>
  </si>
  <si>
    <t>33.31 ± 4.68</t>
  </si>
  <si>
    <t>30.93 ± 4.31</t>
  </si>
  <si>
    <t>33.46 ± 7.41</t>
  </si>
  <si>
    <t>Leaf Ratio ((HS)</t>
  </si>
  <si>
    <t>1.21 ± 0.28</t>
  </si>
  <si>
    <t>1.19 ± 0.25</t>
  </si>
  <si>
    <t>1.14 ± 0.24</t>
  </si>
  <si>
    <t>1.18 ± 0.12</t>
  </si>
  <si>
    <t>1.16 ± 0.13</t>
  </si>
  <si>
    <t>1.23 ± 0.23</t>
  </si>
  <si>
    <t>1.26 ± 0.22</t>
  </si>
  <si>
    <t>1.44 ± 0.17</t>
  </si>
  <si>
    <t>1.19 ± 0.18</t>
  </si>
  <si>
    <t>1.26 ± 0.21</t>
  </si>
  <si>
    <t>1.24 ± 0.19</t>
  </si>
  <si>
    <t>1.26 ± 0.19</t>
  </si>
  <si>
    <t>1.38 ± 0.18</t>
  </si>
  <si>
    <t>1.22 ± 0.13</t>
  </si>
  <si>
    <t>1.19 ± 0.23</t>
  </si>
  <si>
    <t>Head Area</t>
  </si>
  <si>
    <t>355.52 ± 86.68</t>
  </si>
  <si>
    <t>346.57 ± 80.74</t>
  </si>
  <si>
    <t>296.49 ± 44.72</t>
  </si>
  <si>
    <t xml:space="preserve">347.87 ± 62.31 </t>
  </si>
  <si>
    <t xml:space="preserve">413.87 ± 72.61 </t>
  </si>
  <si>
    <t>386.42 ± 135.14</t>
  </si>
  <si>
    <t>362.96 ± 146.74</t>
  </si>
  <si>
    <t>206.50 ± 76.28</t>
  </si>
  <si>
    <t>c</t>
  </si>
  <si>
    <t>395.54 ± 108.32</t>
  </si>
  <si>
    <t>559.56 ± 95.08</t>
  </si>
  <si>
    <t>222.88 ± 67.81</t>
  </si>
  <si>
    <t>197.98 ± 75.56</t>
  </si>
  <si>
    <t>118.96 ± 47.15</t>
  </si>
  <si>
    <t>177.65 ± 56.77</t>
  </si>
  <si>
    <t>267.87 ± 57.95</t>
  </si>
  <si>
    <t>Head Width</t>
  </si>
  <si>
    <t>22.06 ± 3.49</t>
  </si>
  <si>
    <t>21.27 ± 3.53</t>
  </si>
  <si>
    <t>18.38 ± 2.63</t>
  </si>
  <si>
    <t>21.51 ± 3.10</t>
  </si>
  <si>
    <t>21.62 ± 3.26</t>
  </si>
  <si>
    <t>23.86 ± 4.72</t>
  </si>
  <si>
    <t>23.09 ± 5.73</t>
  </si>
  <si>
    <t>16.34 ± 4.04</t>
  </si>
  <si>
    <t>25.51 ± 3.92</t>
  </si>
  <si>
    <t>31.31 ± 2.92</t>
  </si>
  <si>
    <t>17.96 ± 3.75</t>
  </si>
  <si>
    <t>16.26 ± 4.31</t>
  </si>
  <si>
    <t>11.45 ± 3.06</t>
  </si>
  <si>
    <t>15.40 ± 3.34</t>
  </si>
  <si>
    <t>17.05 ± 2.62</t>
  </si>
  <si>
    <t>Head Height</t>
  </si>
  <si>
    <t>20.18 ± 2.90</t>
  </si>
  <si>
    <t>20.65 ± 3.13</t>
  </si>
  <si>
    <t>20.17 ± 2.05</t>
  </si>
  <si>
    <t>20.96 ± 2.96</t>
  </si>
  <si>
    <t>26.79 ± 2.99</t>
  </si>
  <si>
    <t>21.25 ± 4.55</t>
  </si>
  <si>
    <t>20.82 ± 4.80</t>
  </si>
  <si>
    <t>16.57 ± 2.74</t>
  </si>
  <si>
    <t>22.07 ± 4.17</t>
  </si>
  <si>
    <t>27.41 ± 3.23</t>
  </si>
  <si>
    <t>15.56 ± 2.29</t>
  </si>
  <si>
    <t>15.37 ± 2.97</t>
  </si>
  <si>
    <t>13.46 ± 1.63</t>
  </si>
  <si>
    <t>14.61 ± 2.43</t>
  </si>
  <si>
    <t>bc</t>
  </si>
  <si>
    <t>22.92 ± 4.05</t>
  </si>
  <si>
    <t>Head Ratio</t>
  </si>
  <si>
    <t>0.88 ± 0.13</t>
  </si>
  <si>
    <t>0.95 ± 0.19</t>
  </si>
  <si>
    <t>1.09 ± 0.19</t>
  </si>
  <si>
    <t>0.96 ± 0.16</t>
  </si>
  <si>
    <t>1.28 ± 0.29</t>
  </si>
  <si>
    <t>0.91 ± 0.12</t>
  </si>
  <si>
    <t>0.94 ± 0.13</t>
  </si>
  <si>
    <t>1.06 ± 0.14</t>
  </si>
  <si>
    <t>0.93 ± 0.12</t>
  </si>
  <si>
    <t>0.89 ± 0.13</t>
  </si>
  <si>
    <t>0.98 ± 0.23</t>
  </si>
  <si>
    <t>1.20 ± 0.25</t>
  </si>
  <si>
    <t>0.98 ± 0.19</t>
  </si>
  <si>
    <t>1.37 ± 0.34</t>
  </si>
  <si>
    <t>Mean ± S.D.</t>
  </si>
  <si>
    <t>Leaf Area (RS)</t>
  </si>
  <si>
    <t>521.32 ± 107.98</t>
  </si>
  <si>
    <t>510.93 ± 109.66</t>
  </si>
  <si>
    <t>499.83 ± 92.68</t>
  </si>
  <si>
    <t>446.01 ± 102.46</t>
  </si>
  <si>
    <t>593.75 ± 136.49</t>
  </si>
  <si>
    <t>717.20 ± 210.27</t>
  </si>
  <si>
    <t>716.99 ± 201.27</t>
  </si>
  <si>
    <t>697.75 ± 141.48</t>
  </si>
  <si>
    <t>735.52 ± 222.38</t>
  </si>
  <si>
    <t>723.74 ± 215.01</t>
  </si>
  <si>
    <t>Leaf Lenght (RS)</t>
  </si>
  <si>
    <t>32.43 ± 4.09</t>
  </si>
  <si>
    <t>32.30 ± 4.50</t>
  </si>
  <si>
    <t>34.95 ± 4.09</t>
  </si>
  <si>
    <t>28.63 ± 4.64</t>
  </si>
  <si>
    <t>32.48 ± 5.22</t>
  </si>
  <si>
    <t>36.94 ± 7.09</t>
  </si>
  <si>
    <t xml:space="preserve">37.95 ± 7.20 </t>
  </si>
  <si>
    <t>42.04 ± 5.42</t>
  </si>
  <si>
    <t>38.07 ± 7.73</t>
  </si>
  <si>
    <t>35.44 ± 7.88</t>
  </si>
  <si>
    <t>Leaf Width (RS)</t>
  </si>
  <si>
    <t>25.41 ± 3.39</t>
  </si>
  <si>
    <t>25.17 ± 3.24</t>
  </si>
  <si>
    <t>24.69 ± 2.47</t>
  </si>
  <si>
    <t>23.96 ± 2.76</t>
  </si>
  <si>
    <t>26.90 ± 3.71</t>
  </si>
  <si>
    <t>30.51 ± 5.50</t>
  </si>
  <si>
    <t>30.32 ± 4.83</t>
  </si>
  <si>
    <t>29.45 ± 3.40</t>
  </si>
  <si>
    <t>30.65 ± 4.74</t>
  </si>
  <si>
    <t>29.97 ± 4.78</t>
  </si>
  <si>
    <t>Leaf Ratio (RS)</t>
  </si>
  <si>
    <t>1.29 ± 0.22</t>
  </si>
  <si>
    <t>1.29 ± 0.21</t>
  </si>
  <si>
    <t>1.42 ± 0.17</t>
  </si>
  <si>
    <t>1.21 ± 0.17</t>
  </si>
  <si>
    <t>1.21 ± 0.20</t>
  </si>
  <si>
    <t>1.23 ± 0.20</t>
  </si>
  <si>
    <t>1.43 ± 0.19</t>
  </si>
  <si>
    <t>1.24 ± 0.15</t>
  </si>
  <si>
    <t>1.19 ± 0.20</t>
  </si>
  <si>
    <t>Leaf Number (HS)</t>
  </si>
  <si>
    <t>30.82 ± 7.33</t>
  </si>
  <si>
    <t>31.18 ± 8.07</t>
  </si>
  <si>
    <t>28.46 ± 5.03</t>
  </si>
  <si>
    <t>38.10 ± 9.95</t>
  </si>
  <si>
    <t>23.15 ± 5.28</t>
  </si>
  <si>
    <t>Head Weight</t>
  </si>
  <si>
    <t>1.60 ± 0.70</t>
  </si>
  <si>
    <t xml:space="preserve">1.34 ± 0.74 </t>
  </si>
  <si>
    <t>0.83 ± 0.62</t>
  </si>
  <si>
    <t>0.87 ± 0.49</t>
  </si>
  <si>
    <t>1.62 ± 0.53</t>
  </si>
  <si>
    <t>P.S. correction =</t>
  </si>
  <si>
    <r>
      <rPr>
        <b/>
        <sz val="11"/>
        <color theme="1"/>
        <rFont val="Calibri"/>
        <family val="2"/>
        <scheme val="minor"/>
      </rPr>
      <t xml:space="preserve">K </t>
    </r>
    <r>
      <rPr>
        <sz val="11"/>
        <color theme="1"/>
        <rFont val="Calibri"/>
        <family val="2"/>
        <scheme val="minor"/>
      </rPr>
      <t xml:space="preserve">= Kinship;  </t>
    </r>
    <r>
      <rPr>
        <b/>
        <sz val="11"/>
        <color theme="1"/>
        <rFont val="Calibri"/>
        <family val="2"/>
        <scheme val="minor"/>
      </rPr>
      <t>PCO</t>
    </r>
    <r>
      <rPr>
        <sz val="11"/>
        <color theme="1"/>
        <rFont val="Calibri"/>
        <family val="2"/>
        <scheme val="minor"/>
      </rPr>
      <t xml:space="preserve"> = Principal Coordinates Analysis.</t>
    </r>
  </si>
  <si>
    <t>SNP =</t>
  </si>
  <si>
    <t>SNP name</t>
  </si>
  <si>
    <t>Chr =</t>
  </si>
  <si>
    <t>chromosome on which the SNP is located</t>
  </si>
  <si>
    <t>position =</t>
  </si>
  <si>
    <t>position of the SNP on the chromosome</t>
  </si>
  <si>
    <t>allFreq =</t>
  </si>
  <si>
    <t>allele frequency of the SNP</t>
  </si>
  <si>
    <t>pValue =</t>
  </si>
  <si>
    <t>P-value for the SNP</t>
  </si>
  <si>
    <t>effect =</t>
  </si>
  <si>
    <t>effect of the SNP on the trait value</t>
  </si>
  <si>
    <t>effectSE =</t>
  </si>
  <si>
    <t>standard error of the effect of the SNP on the trait value</t>
  </si>
  <si>
    <t>RLR2 =</t>
  </si>
  <si>
    <t>likelihood-ratio-based R2 as defined in Sun et al. (2010)</t>
  </si>
  <si>
    <t>LOD =</t>
  </si>
  <si>
    <r>
      <t>LOD score for the SNP, defined as </t>
    </r>
    <r>
      <rPr>
        <sz val="13"/>
        <color rgb="FF000000"/>
        <rFont val="MathJax_Main"/>
      </rPr>
      <t>−log</t>
    </r>
    <r>
      <rPr>
        <sz val="9"/>
        <color rgb="FF000000"/>
        <rFont val="MathJax_Main"/>
      </rPr>
      <t>10</t>
    </r>
    <r>
      <rPr>
        <sz val="13"/>
        <color rgb="FF000000"/>
        <rFont val="MathJax_Main"/>
      </rPr>
      <t>(</t>
    </r>
    <r>
      <rPr>
        <sz val="13"/>
        <color rgb="FF000000"/>
        <rFont val="MathJax_Math-italic"/>
      </rPr>
      <t>pValue</t>
    </r>
    <r>
      <rPr>
        <sz val="13"/>
        <color rgb="FF000000"/>
        <rFont val="MathJax_Main"/>
      </rPr>
      <t>)</t>
    </r>
  </si>
  <si>
    <t>propSnpVar =</t>
  </si>
  <si>
    <t>proportion of the variance explained by the SNP</t>
  </si>
  <si>
    <t>Trial</t>
  </si>
  <si>
    <t>Population structure correction</t>
  </si>
  <si>
    <t>Trait name</t>
  </si>
  <si>
    <t>SNP</t>
  </si>
  <si>
    <t>Chr</t>
  </si>
  <si>
    <t>Position (bp)</t>
  </si>
  <si>
    <t>allFreq</t>
  </si>
  <si>
    <t>pValue</t>
  </si>
  <si>
    <t>effect</t>
  </si>
  <si>
    <t>effectSE</t>
  </si>
  <si>
    <t>RLR2</t>
  </si>
  <si>
    <t>LOD</t>
  </si>
  <si>
    <t>propSnpVar</t>
  </si>
  <si>
    <t>K</t>
  </si>
  <si>
    <t>Second_LeafArea</t>
  </si>
  <si>
    <t>C00_244859</t>
  </si>
  <si>
    <t>C00</t>
  </si>
  <si>
    <t>Second_LeafLength</t>
  </si>
  <si>
    <t>LeafLength</t>
  </si>
  <si>
    <t>C00_1585989</t>
  </si>
  <si>
    <t>K + PCO</t>
  </si>
  <si>
    <t>Head_Height</t>
  </si>
  <si>
    <t>C00_2759838</t>
  </si>
  <si>
    <t>Head_Area</t>
  </si>
  <si>
    <t>HeadHeight</t>
  </si>
  <si>
    <t>C00_2759861</t>
  </si>
  <si>
    <t>HeadArea</t>
  </si>
  <si>
    <t>C00_2759878</t>
  </si>
  <si>
    <t>Head_Weight</t>
  </si>
  <si>
    <t>First_LeafRatio</t>
  </si>
  <si>
    <t>C00_2764389</t>
  </si>
  <si>
    <t>Second_LeafRatio</t>
  </si>
  <si>
    <t>First_LeafArea</t>
  </si>
  <si>
    <t>C00_2764447</t>
  </si>
  <si>
    <t>C00_2764454</t>
  </si>
  <si>
    <t>First_LeafLength</t>
  </si>
  <si>
    <t>C00_2897465</t>
  </si>
  <si>
    <t>C00_4592767</t>
  </si>
  <si>
    <t>C00_4790980</t>
  </si>
  <si>
    <t>C00_7103916</t>
  </si>
  <si>
    <t>C00_7103919</t>
  </si>
  <si>
    <t>C00_7103933</t>
  </si>
  <si>
    <t>C00_8177175</t>
  </si>
  <si>
    <t>HeadWidth</t>
  </si>
  <si>
    <t>C00_8219168</t>
  </si>
  <si>
    <t>C00_8240658</t>
  </si>
  <si>
    <t>C00_8240728</t>
  </si>
  <si>
    <t>Leaf_Number</t>
  </si>
  <si>
    <t>C00_9017426</t>
  </si>
  <si>
    <t>C00_9017456</t>
  </si>
  <si>
    <t>C00_9017459</t>
  </si>
  <si>
    <t>C00_9017471</t>
  </si>
  <si>
    <t>C00_9650048</t>
  </si>
  <si>
    <t>C00_9650049</t>
  </si>
  <si>
    <t>C00_9650051</t>
  </si>
  <si>
    <t>C00_9650062</t>
  </si>
  <si>
    <t>Head_Width</t>
  </si>
  <si>
    <t>C00_10021278</t>
  </si>
  <si>
    <t>Head_Diameter</t>
  </si>
  <si>
    <t>C00_10075622</t>
  </si>
  <si>
    <t>C00_10218641</t>
  </si>
  <si>
    <t>C00_10218642</t>
  </si>
  <si>
    <t>C00_10222543</t>
  </si>
  <si>
    <t>C00_10222567</t>
  </si>
  <si>
    <t>C00_10222645</t>
  </si>
  <si>
    <t>Head_Ratio</t>
  </si>
  <si>
    <t>C00_10777311</t>
  </si>
  <si>
    <t>C00_10777314</t>
  </si>
  <si>
    <t>C00_11184147</t>
  </si>
  <si>
    <t>C00_11184220</t>
  </si>
  <si>
    <t>C00_11834505</t>
  </si>
  <si>
    <t>C00_12402417</t>
  </si>
  <si>
    <t>C00_12621115</t>
  </si>
  <si>
    <t>C00_12694874</t>
  </si>
  <si>
    <t>C00_12694895</t>
  </si>
  <si>
    <t>C00_12695026</t>
  </si>
  <si>
    <t>LeafArea</t>
  </si>
  <si>
    <t>C00_13522751</t>
  </si>
  <si>
    <t>LeafWidth</t>
  </si>
  <si>
    <t>C00_13588477</t>
  </si>
  <si>
    <t>C00_13588504</t>
  </si>
  <si>
    <t>C00_13588505</t>
  </si>
  <si>
    <t>C00_13588520</t>
  </si>
  <si>
    <t>C00_13588526</t>
  </si>
  <si>
    <t>C00_13588637</t>
  </si>
  <si>
    <t>C00_13588680</t>
  </si>
  <si>
    <t>C00_14830667</t>
  </si>
  <si>
    <t>C00_14830684</t>
  </si>
  <si>
    <t>C00_14846862</t>
  </si>
  <si>
    <t>C00_14846863</t>
  </si>
  <si>
    <t>C00_15560167</t>
  </si>
  <si>
    <t>C00_15560598</t>
  </si>
  <si>
    <t>C00_16858259</t>
  </si>
  <si>
    <t>C00_17161440</t>
  </si>
  <si>
    <t>C00_17417480</t>
  </si>
  <si>
    <t>HeadRatio</t>
  </si>
  <si>
    <t>C00_18381134</t>
  </si>
  <si>
    <t>C00_18407075</t>
  </si>
  <si>
    <t>C00_18407085</t>
  </si>
  <si>
    <t>C00_18407100</t>
  </si>
  <si>
    <t>C00_19078204</t>
  </si>
  <si>
    <t>C00_19078235</t>
  </si>
  <si>
    <t>C00_19078238</t>
  </si>
  <si>
    <t>C00_19078243</t>
  </si>
  <si>
    <t>LeafRatio</t>
  </si>
  <si>
    <t>C00_19804830</t>
  </si>
  <si>
    <t>C00_19804850</t>
  </si>
  <si>
    <t>C00_19867852</t>
  </si>
  <si>
    <t>C00_20119380</t>
  </si>
  <si>
    <t>C00_21270506</t>
  </si>
  <si>
    <t>C00_21270548</t>
  </si>
  <si>
    <t>C00_23075282</t>
  </si>
  <si>
    <t>C00_23544547</t>
  </si>
  <si>
    <t>C00_25345402</t>
  </si>
  <si>
    <t>C00_26290098</t>
  </si>
  <si>
    <t>C00_27720407</t>
  </si>
  <si>
    <t>C00_29220185</t>
  </si>
  <si>
    <t>C00_29220193</t>
  </si>
  <si>
    <t>C00_29220250</t>
  </si>
  <si>
    <t>C00_29221938</t>
  </si>
  <si>
    <t>C00_29221982</t>
  </si>
  <si>
    <t>C00_29221989</t>
  </si>
  <si>
    <t>C00_34059425</t>
  </si>
  <si>
    <t>C00_34059455</t>
  </si>
  <si>
    <t>C00_34059484</t>
  </si>
  <si>
    <t>C00_34719618</t>
  </si>
  <si>
    <t>Second_LeafWidth</t>
  </si>
  <si>
    <t>C00_35189961</t>
  </si>
  <si>
    <t>C00_36266175</t>
  </si>
  <si>
    <t>C00_40103647</t>
  </si>
  <si>
    <t>C00_40264530</t>
  </si>
  <si>
    <t>C00_42044483</t>
  </si>
  <si>
    <t>C00_45762816</t>
  </si>
  <si>
    <t>C00_45762821</t>
  </si>
  <si>
    <t>C00_46439884</t>
  </si>
  <si>
    <t>C00_46693169</t>
  </si>
  <si>
    <t>C00_48144964</t>
  </si>
  <si>
    <t>C00_48169801</t>
  </si>
  <si>
    <t>C00_48977584</t>
  </si>
  <si>
    <t>C00_49574586</t>
  </si>
  <si>
    <t>C00_49574589</t>
  </si>
  <si>
    <t>C00_50123975</t>
  </si>
  <si>
    <t>C00_50124017</t>
  </si>
  <si>
    <t>C00_51145519</t>
  </si>
  <si>
    <t>C00_51145538</t>
  </si>
  <si>
    <t>C00_51145543</t>
  </si>
  <si>
    <t>C00_51145555</t>
  </si>
  <si>
    <t>C00_51145590</t>
  </si>
  <si>
    <t>C00_53762323</t>
  </si>
  <si>
    <t>C00_54056082</t>
  </si>
  <si>
    <t>C00_54056127</t>
  </si>
  <si>
    <t>C00_55252933</t>
  </si>
  <si>
    <t>C00_55987942</t>
  </si>
  <si>
    <t>C00_58747794</t>
  </si>
  <si>
    <t>C00_58747821</t>
  </si>
  <si>
    <t>C00_58747837</t>
  </si>
  <si>
    <t>C00_58747874</t>
  </si>
  <si>
    <t>C00_59389293</t>
  </si>
  <si>
    <t>C00_59631467</t>
  </si>
  <si>
    <t>C00_59863373</t>
  </si>
  <si>
    <t>C00_59863379</t>
  </si>
  <si>
    <t>C00_60636093</t>
  </si>
  <si>
    <t>C00_61433580</t>
  </si>
  <si>
    <t>C00_61433586</t>
  </si>
  <si>
    <t>C00_61513162</t>
  </si>
  <si>
    <t>C00_61513199</t>
  </si>
  <si>
    <t>C00_61514821</t>
  </si>
  <si>
    <t>C00_61514856</t>
  </si>
  <si>
    <t>C00_61954390</t>
  </si>
  <si>
    <t>C00_62841783</t>
  </si>
  <si>
    <t>C00_62940525</t>
  </si>
  <si>
    <t>C00_67147429</t>
  </si>
  <si>
    <t>C00_67326590</t>
  </si>
  <si>
    <t>C00_67381832</t>
  </si>
  <si>
    <t>C00_68353789</t>
  </si>
  <si>
    <t>C00_68353796</t>
  </si>
  <si>
    <t>C00_68353797</t>
  </si>
  <si>
    <t>C00_68467470</t>
  </si>
  <si>
    <t>C00_71048776</t>
  </si>
  <si>
    <t>C00_71048779</t>
  </si>
  <si>
    <t>C00_71048826</t>
  </si>
  <si>
    <t>C00_72506465</t>
  </si>
  <si>
    <t>C00_72506496</t>
  </si>
  <si>
    <t>C00_73535522</t>
  </si>
  <si>
    <t>C00_73981664</t>
  </si>
  <si>
    <t>C00_74294393</t>
  </si>
  <si>
    <t>C00_74510375</t>
  </si>
  <si>
    <t>C00_74510407</t>
  </si>
  <si>
    <t>C00_78639781</t>
  </si>
  <si>
    <t>C00_78639810</t>
  </si>
  <si>
    <t>C00_79592044</t>
  </si>
  <si>
    <t>C00_80678170</t>
  </si>
  <si>
    <t>C00_81834928</t>
  </si>
  <si>
    <t>C00_83924821</t>
  </si>
  <si>
    <t>C00_84969093</t>
  </si>
  <si>
    <t>C00_86548663</t>
  </si>
  <si>
    <t>C00_87093135</t>
  </si>
  <si>
    <t>C00_87245638</t>
  </si>
  <si>
    <t>C00_88234765</t>
  </si>
  <si>
    <t>C00_89087153</t>
  </si>
  <si>
    <t>C00_89307550</t>
  </si>
  <si>
    <t>C00_89451039</t>
  </si>
  <si>
    <t>C00_89773839</t>
  </si>
  <si>
    <t>C00_90024326</t>
  </si>
  <si>
    <t>First_LeafWidth</t>
  </si>
  <si>
    <t>C00_90024373</t>
  </si>
  <si>
    <t>C00_90026017</t>
  </si>
  <si>
    <t>C00_92036890</t>
  </si>
  <si>
    <t>C00_92272429</t>
  </si>
  <si>
    <t>C00_92982346</t>
  </si>
  <si>
    <t>C00_92985598</t>
  </si>
  <si>
    <t>C00_93774111</t>
  </si>
  <si>
    <t>C00_93774147</t>
  </si>
  <si>
    <t>C00_94962273</t>
  </si>
  <si>
    <t>C00_95209113</t>
  </si>
  <si>
    <t>C00_95909739</t>
  </si>
  <si>
    <t>C00_95909794</t>
  </si>
  <si>
    <t>C00_95909814</t>
  </si>
  <si>
    <t>C00_96267078</t>
  </si>
  <si>
    <t>C00_96614194</t>
  </si>
  <si>
    <t>C00_99332421</t>
  </si>
  <si>
    <t>C00_99471386</t>
  </si>
  <si>
    <t>C00_102232378</t>
  </si>
  <si>
    <t>C00_102299929</t>
  </si>
  <si>
    <t>C00_102300062</t>
  </si>
  <si>
    <t>C00_102324149</t>
  </si>
  <si>
    <t>C00_103167736</t>
  </si>
  <si>
    <t>C00_103167737</t>
  </si>
  <si>
    <t>C00_103167740</t>
  </si>
  <si>
    <t>C00_103167824</t>
  </si>
  <si>
    <t>C00_108877622</t>
  </si>
  <si>
    <t>C00_110960027</t>
  </si>
  <si>
    <t>C00_116041557</t>
  </si>
  <si>
    <t>C00_116931735</t>
  </si>
  <si>
    <t>C00_116931763</t>
  </si>
  <si>
    <t>C00_118245144</t>
  </si>
  <si>
    <t>C00_118245179</t>
  </si>
  <si>
    <t>C00_118245242</t>
  </si>
  <si>
    <t>C00_118245253</t>
  </si>
  <si>
    <t>C00_118245274</t>
  </si>
  <si>
    <t>C00_118245341</t>
  </si>
  <si>
    <t>C00_118344875</t>
  </si>
  <si>
    <t>C00_118344910</t>
  </si>
  <si>
    <t>C00_118344915</t>
  </si>
  <si>
    <t>C00_118344928</t>
  </si>
  <si>
    <t>C00_118344941</t>
  </si>
  <si>
    <t>C00_118364681</t>
  </si>
  <si>
    <t>C00_118364698</t>
  </si>
  <si>
    <t>C00_118364756</t>
  </si>
  <si>
    <t>C00_118364761</t>
  </si>
  <si>
    <t>C00_118787741</t>
  </si>
  <si>
    <t>C00_119423393</t>
  </si>
  <si>
    <t>C00_119947965</t>
  </si>
  <si>
    <t>C00_121275067</t>
  </si>
  <si>
    <t>C00_122105268</t>
  </si>
  <si>
    <t>C00_122466101</t>
  </si>
  <si>
    <t>C00_123696606</t>
  </si>
  <si>
    <t>C00_126417316</t>
  </si>
  <si>
    <t>C00_131722223</t>
  </si>
  <si>
    <t>C01_257934</t>
  </si>
  <si>
    <t>C01</t>
  </si>
  <si>
    <t>C01_1564195</t>
  </si>
  <si>
    <t>C01_2508332</t>
  </si>
  <si>
    <t>C01_2508377</t>
  </si>
  <si>
    <t>C01_3683092</t>
  </si>
  <si>
    <t>C01_3812955</t>
  </si>
  <si>
    <t>C01_3866832</t>
  </si>
  <si>
    <t>C01_4147129</t>
  </si>
  <si>
    <t>C01_4147132</t>
  </si>
  <si>
    <t>C01_4808813</t>
  </si>
  <si>
    <t>C01_5375113</t>
  </si>
  <si>
    <t>C01_5785217</t>
  </si>
  <si>
    <t>C01_5785220</t>
  </si>
  <si>
    <t>C01_5790729</t>
  </si>
  <si>
    <t>C01_7493062</t>
  </si>
  <si>
    <t>C01_10949588</t>
  </si>
  <si>
    <t>C01_11117294</t>
  </si>
  <si>
    <t>C01_11117353</t>
  </si>
  <si>
    <t>C01_14977399</t>
  </si>
  <si>
    <t>C01_15081460</t>
  </si>
  <si>
    <t>C01_15081477</t>
  </si>
  <si>
    <t>C01_15081505</t>
  </si>
  <si>
    <t>C01_15203112</t>
  </si>
  <si>
    <t>C01_16318025</t>
  </si>
  <si>
    <t>C01_17081648</t>
  </si>
  <si>
    <t>C01_17081659</t>
  </si>
  <si>
    <t>C01_18499385</t>
  </si>
  <si>
    <t>C01_18551176</t>
  </si>
  <si>
    <t>C01_19254971</t>
  </si>
  <si>
    <t>C01_19722771</t>
  </si>
  <si>
    <t>C01_19722797</t>
  </si>
  <si>
    <t>C01_20702400</t>
  </si>
  <si>
    <t>C01_21898667</t>
  </si>
  <si>
    <t>C01_21900299</t>
  </si>
  <si>
    <t>C01_21900397</t>
  </si>
  <si>
    <t>C01_21953895</t>
  </si>
  <si>
    <t>C01_22013677</t>
  </si>
  <si>
    <t>C01_22013737</t>
  </si>
  <si>
    <t>C01_22034779</t>
  </si>
  <si>
    <t>C01_22034781</t>
  </si>
  <si>
    <t>C01_22090225</t>
  </si>
  <si>
    <t>C01_22090269</t>
  </si>
  <si>
    <t>C01_22090293</t>
  </si>
  <si>
    <t>C01_22090298</t>
  </si>
  <si>
    <t>C01_22353232</t>
  </si>
  <si>
    <t>C01_22392742</t>
  </si>
  <si>
    <t>C01_22392759</t>
  </si>
  <si>
    <t>C01_24619264</t>
  </si>
  <si>
    <t>C01_25232296</t>
  </si>
  <si>
    <t>C01_26216694</t>
  </si>
  <si>
    <t>C01_26433304</t>
  </si>
  <si>
    <t>C01_29471433</t>
  </si>
  <si>
    <t>C01_35025942</t>
  </si>
  <si>
    <t>C01_35180583</t>
  </si>
  <si>
    <t>C01_35367414</t>
  </si>
  <si>
    <t>C01_35566651</t>
  </si>
  <si>
    <t>C01_35572099</t>
  </si>
  <si>
    <t>C01_35666754</t>
  </si>
  <si>
    <t>C01_35869570</t>
  </si>
  <si>
    <t>C01_35869578</t>
  </si>
  <si>
    <t>C01_36101640</t>
  </si>
  <si>
    <t>C01_36101657</t>
  </si>
  <si>
    <t>C01_36101735</t>
  </si>
  <si>
    <t>C01_36101747</t>
  </si>
  <si>
    <t>C01_37407625</t>
  </si>
  <si>
    <t>C01_37980289</t>
  </si>
  <si>
    <t>C02_819209</t>
  </si>
  <si>
    <t>C02</t>
  </si>
  <si>
    <t>C02_821698</t>
  </si>
  <si>
    <t>C02_1098737</t>
  </si>
  <si>
    <t>C02_1098796</t>
  </si>
  <si>
    <t>C02_1098807</t>
  </si>
  <si>
    <t>C02_1410548</t>
  </si>
  <si>
    <t>C02_1410575</t>
  </si>
  <si>
    <t>C02_1419010</t>
  </si>
  <si>
    <t>C02_1635082</t>
  </si>
  <si>
    <t>C02_2746960</t>
  </si>
  <si>
    <t>C02_3504558</t>
  </si>
  <si>
    <t>C02_3663650</t>
  </si>
  <si>
    <t>C02_3786725</t>
  </si>
  <si>
    <t>C02_7356140</t>
  </si>
  <si>
    <t>C02_8591916</t>
  </si>
  <si>
    <t>C02_10480330</t>
  </si>
  <si>
    <t>C02_13306406</t>
  </si>
  <si>
    <t>C02_14487150</t>
  </si>
  <si>
    <t>C02_17896459</t>
  </si>
  <si>
    <t>C02_19035634</t>
  </si>
  <si>
    <t>C02_19957534</t>
  </si>
  <si>
    <t>C02_20386733</t>
  </si>
  <si>
    <t>C02_21234847</t>
  </si>
  <si>
    <t>C02_21483453</t>
  </si>
  <si>
    <t>C02_21483456</t>
  </si>
  <si>
    <t>C02_21483500</t>
  </si>
  <si>
    <t>C02_21513601</t>
  </si>
  <si>
    <t>C02_22227725</t>
  </si>
  <si>
    <t>C02_22589264</t>
  </si>
  <si>
    <t>C02_22618397</t>
  </si>
  <si>
    <t>C02_23891559</t>
  </si>
  <si>
    <t>C02_24035327</t>
  </si>
  <si>
    <t>C02_24035391</t>
  </si>
  <si>
    <t>C02_25031037</t>
  </si>
  <si>
    <t>C02_25994225</t>
  </si>
  <si>
    <t>C02_27502088</t>
  </si>
  <si>
    <t>C02_27594027</t>
  </si>
  <si>
    <t>C02_27594102</t>
  </si>
  <si>
    <t>C02_31992416</t>
  </si>
  <si>
    <t>C02_32391274</t>
  </si>
  <si>
    <t>C02_32676855</t>
  </si>
  <si>
    <t>C02_33640743</t>
  </si>
  <si>
    <t>C02_34081891</t>
  </si>
  <si>
    <t>C02_34081920</t>
  </si>
  <si>
    <t>C02_35823404</t>
  </si>
  <si>
    <t>C02_36119034</t>
  </si>
  <si>
    <t>C02_39349473</t>
  </si>
  <si>
    <t>C02_41884716</t>
  </si>
  <si>
    <t>C02_42038487</t>
  </si>
  <si>
    <t>C03_1247010</t>
  </si>
  <si>
    <t>C03</t>
  </si>
  <si>
    <t>C03_1352823</t>
  </si>
  <si>
    <t>C03_1763045</t>
  </si>
  <si>
    <t>C03_2333663</t>
  </si>
  <si>
    <t>C03_2333664</t>
  </si>
  <si>
    <t>C03_3251174</t>
  </si>
  <si>
    <t>C03_3671710</t>
  </si>
  <si>
    <t>C03_3671751</t>
  </si>
  <si>
    <t>C03_3671771</t>
  </si>
  <si>
    <t>C03_4831437</t>
  </si>
  <si>
    <t>C03_4953445</t>
  </si>
  <si>
    <t>C03_5034043</t>
  </si>
  <si>
    <t>C03_5631145</t>
  </si>
  <si>
    <t>C03_5631157</t>
  </si>
  <si>
    <t>C03_5631223</t>
  </si>
  <si>
    <t>C03_5648602</t>
  </si>
  <si>
    <t>C03_5648655</t>
  </si>
  <si>
    <t>C03_5718034</t>
  </si>
  <si>
    <t>C03_6253596</t>
  </si>
  <si>
    <t>C03_8119079</t>
  </si>
  <si>
    <t>C03_8557483</t>
  </si>
  <si>
    <t>C03_8557491</t>
  </si>
  <si>
    <t>C03_9479723</t>
  </si>
  <si>
    <t>C03_9854962</t>
  </si>
  <si>
    <t>C03_11403850</t>
  </si>
  <si>
    <t>C03_11642160</t>
  </si>
  <si>
    <t>C03_11642207</t>
  </si>
  <si>
    <t>C03_11841330</t>
  </si>
  <si>
    <t>C03_11841419</t>
  </si>
  <si>
    <t>C03_12190440</t>
  </si>
  <si>
    <t>C03_12251975</t>
  </si>
  <si>
    <t>C03_12349719</t>
  </si>
  <si>
    <t>C03_13896614</t>
  </si>
  <si>
    <t>C03_14146243</t>
  </si>
  <si>
    <t>C03_15634368</t>
  </si>
  <si>
    <t>C03_15673164</t>
  </si>
  <si>
    <t>C03_15673165</t>
  </si>
  <si>
    <t>C03_15975669</t>
  </si>
  <si>
    <t>C03_15999527</t>
  </si>
  <si>
    <t>C03_16756810</t>
  </si>
  <si>
    <t>C03_16905567</t>
  </si>
  <si>
    <t>C03_16905592</t>
  </si>
  <si>
    <t>C03_16905609</t>
  </si>
  <si>
    <t>C03_16946055</t>
  </si>
  <si>
    <t>C03_16946057</t>
  </si>
  <si>
    <t>C03_16946060</t>
  </si>
  <si>
    <t>C03_17801837</t>
  </si>
  <si>
    <t>C03_17801845</t>
  </si>
  <si>
    <t>C03_17801866</t>
  </si>
  <si>
    <t>C03_18262206</t>
  </si>
  <si>
    <t>C03_19546218</t>
  </si>
  <si>
    <t>C03_19710594</t>
  </si>
  <si>
    <t>C03_19710598</t>
  </si>
  <si>
    <t>C03_20682042</t>
  </si>
  <si>
    <t>C03_20712136</t>
  </si>
  <si>
    <t>C03_20712145</t>
  </si>
  <si>
    <t>C03_20712231</t>
  </si>
  <si>
    <t>C03_22394640</t>
  </si>
  <si>
    <t>C03_22921705</t>
  </si>
  <si>
    <t>C03_24515906</t>
  </si>
  <si>
    <t>C03_24822469</t>
  </si>
  <si>
    <t>C03_26337618</t>
  </si>
  <si>
    <t>C03_26337634</t>
  </si>
  <si>
    <t>C03_26781354</t>
  </si>
  <si>
    <t>C03_26968902</t>
  </si>
  <si>
    <t>C03_27971513</t>
  </si>
  <si>
    <t>C03_27971537</t>
  </si>
  <si>
    <t>C03_28367729</t>
  </si>
  <si>
    <t>C03_28367751</t>
  </si>
  <si>
    <t>C03_28367866</t>
  </si>
  <si>
    <t>C03_28367892</t>
  </si>
  <si>
    <t>C03_28367930</t>
  </si>
  <si>
    <t>C03_28367939</t>
  </si>
  <si>
    <t>C03_31144506</t>
  </si>
  <si>
    <t>C03_31144510</t>
  </si>
  <si>
    <t>C03_31921146</t>
  </si>
  <si>
    <t>C03_32615070</t>
  </si>
  <si>
    <t>C03_33311634</t>
  </si>
  <si>
    <t>C03_33313981</t>
  </si>
  <si>
    <t>C03_37722304</t>
  </si>
  <si>
    <t>C03_37861347</t>
  </si>
  <si>
    <t>C03_37861388</t>
  </si>
  <si>
    <t>C03_40620014</t>
  </si>
  <si>
    <t>C03_40620023</t>
  </si>
  <si>
    <t>C03_42288913</t>
  </si>
  <si>
    <t>C03_43492349</t>
  </si>
  <si>
    <t>C03_43492361</t>
  </si>
  <si>
    <t>C03_45048695</t>
  </si>
  <si>
    <t>C03_46120134</t>
  </si>
  <si>
    <t>C03_46382807</t>
  </si>
  <si>
    <t>C03_46848192</t>
  </si>
  <si>
    <t>C03_48605548</t>
  </si>
  <si>
    <t>C03_48605557</t>
  </si>
  <si>
    <t>C03_48820378</t>
  </si>
  <si>
    <t>C03_48967756</t>
  </si>
  <si>
    <t>C03_48968422</t>
  </si>
  <si>
    <t>C03_48968469</t>
  </si>
  <si>
    <t>C03_48968538</t>
  </si>
  <si>
    <t>C03_49937023</t>
  </si>
  <si>
    <t>C03_51461585</t>
  </si>
  <si>
    <t>C03_52510019</t>
  </si>
  <si>
    <t>C03_53674315</t>
  </si>
  <si>
    <t>C03_56975698</t>
  </si>
  <si>
    <t>C03_57526247</t>
  </si>
  <si>
    <t>C04_148300</t>
  </si>
  <si>
    <t>C04</t>
  </si>
  <si>
    <t>C04_855999</t>
  </si>
  <si>
    <t>C04_856005</t>
  </si>
  <si>
    <t>C04_1142359</t>
  </si>
  <si>
    <t>C04_1142368</t>
  </si>
  <si>
    <t>C04_1142407</t>
  </si>
  <si>
    <t>C04_1142419</t>
  </si>
  <si>
    <t>C04_1142541</t>
  </si>
  <si>
    <t>C04_1142548</t>
  </si>
  <si>
    <t>C04_1478243</t>
  </si>
  <si>
    <t>C04_1478306</t>
  </si>
  <si>
    <t>C04_1507914</t>
  </si>
  <si>
    <t>C04_1507929</t>
  </si>
  <si>
    <t>C04_1507986</t>
  </si>
  <si>
    <t>C04_1513800</t>
  </si>
  <si>
    <t>C04_1824687</t>
  </si>
  <si>
    <t>C04_2816912</t>
  </si>
  <si>
    <t>C04_2816957</t>
  </si>
  <si>
    <t>C04_3404937</t>
  </si>
  <si>
    <t>C04_5458448</t>
  </si>
  <si>
    <t>C04_5458452</t>
  </si>
  <si>
    <t>C04_7533147</t>
  </si>
  <si>
    <t>C04_7533205</t>
  </si>
  <si>
    <t>C04_8198108</t>
  </si>
  <si>
    <t>C04_8555397</t>
  </si>
  <si>
    <t>C04_10324001</t>
  </si>
  <si>
    <t>C04_14057715</t>
  </si>
  <si>
    <t>C04_14057771</t>
  </si>
  <si>
    <t>C04_14057773</t>
  </si>
  <si>
    <t>C04_15432163</t>
  </si>
  <si>
    <t>C04_17490145</t>
  </si>
  <si>
    <t>C04_18121854</t>
  </si>
  <si>
    <t>C04_21527153</t>
  </si>
  <si>
    <t>C04_22755745</t>
  </si>
  <si>
    <t>C04_24397461</t>
  </si>
  <si>
    <t>C04_24614733</t>
  </si>
  <si>
    <t>C04_25240612</t>
  </si>
  <si>
    <t>C04_26122413</t>
  </si>
  <si>
    <t>C04_26122415</t>
  </si>
  <si>
    <t>C04_26400470</t>
  </si>
  <si>
    <t>C04_27893316</t>
  </si>
  <si>
    <t>C04_27893378</t>
  </si>
  <si>
    <t>C04_29991862</t>
  </si>
  <si>
    <t>C04_31591353</t>
  </si>
  <si>
    <t>C04_33165351</t>
  </si>
  <si>
    <t>C04_33930986</t>
  </si>
  <si>
    <t>C04_35008316</t>
  </si>
  <si>
    <t>C04_35423576</t>
  </si>
  <si>
    <t>C04_36159939</t>
  </si>
  <si>
    <t>C04_36343169</t>
  </si>
  <si>
    <t>C04_36703622</t>
  </si>
  <si>
    <t>C04_36703634</t>
  </si>
  <si>
    <t>C04_37351429</t>
  </si>
  <si>
    <t>C04_37727704</t>
  </si>
  <si>
    <t>C04_40272416</t>
  </si>
  <si>
    <t>C04_40316432</t>
  </si>
  <si>
    <t>C04_40478277</t>
  </si>
  <si>
    <t>C04_40577243</t>
  </si>
  <si>
    <t>C05_2023597</t>
  </si>
  <si>
    <t>C05</t>
  </si>
  <si>
    <t>C05_2023699</t>
  </si>
  <si>
    <t>C05_5722055</t>
  </si>
  <si>
    <t>C05_5849807</t>
  </si>
  <si>
    <t>C05_5849828</t>
  </si>
  <si>
    <t>C05_7349446</t>
  </si>
  <si>
    <t>C05_8096719</t>
  </si>
  <si>
    <t>C05_8096735</t>
  </si>
  <si>
    <t>C05_8096776</t>
  </si>
  <si>
    <t>C05_8243213</t>
  </si>
  <si>
    <t>C05_9699871</t>
  </si>
  <si>
    <t>C05_11853336</t>
  </si>
  <si>
    <t>C05_11853395</t>
  </si>
  <si>
    <t>C05_13199087</t>
  </si>
  <si>
    <t>C05_14865799</t>
  </si>
  <si>
    <t>C05_15151461</t>
  </si>
  <si>
    <t>C05_16991125</t>
  </si>
  <si>
    <t>C05_17241193</t>
  </si>
  <si>
    <t>C05_19794063</t>
  </si>
  <si>
    <t>C05_19794082</t>
  </si>
  <si>
    <t>C05_20992052</t>
  </si>
  <si>
    <t>C05_22644035</t>
  </si>
  <si>
    <t>C05_25338191</t>
  </si>
  <si>
    <t>C05_26072187</t>
  </si>
  <si>
    <t>C05_26077312</t>
  </si>
  <si>
    <t>C05_26114270</t>
  </si>
  <si>
    <t>C05_26119579</t>
  </si>
  <si>
    <t>C05_26119615</t>
  </si>
  <si>
    <t>C05_26431269</t>
  </si>
  <si>
    <t>C05_26867188</t>
  </si>
  <si>
    <t>C05_27602191</t>
  </si>
  <si>
    <t>C05_28268600</t>
  </si>
  <si>
    <t>C05_28862315</t>
  </si>
  <si>
    <t>C05_29605426</t>
  </si>
  <si>
    <t>C05_30005311</t>
  </si>
  <si>
    <t>C05_30005314</t>
  </si>
  <si>
    <t>C05_30005341</t>
  </si>
  <si>
    <t>C05_30691382</t>
  </si>
  <si>
    <t>C05_32097594</t>
  </si>
  <si>
    <t>C05_32097629</t>
  </si>
  <si>
    <t>C05_32097678</t>
  </si>
  <si>
    <t>C05_32099200</t>
  </si>
  <si>
    <t>C05_32099305</t>
  </si>
  <si>
    <t>C05_32352509</t>
  </si>
  <si>
    <t>C05_32356189</t>
  </si>
  <si>
    <t>C06_1057635</t>
  </si>
  <si>
    <t>C06</t>
  </si>
  <si>
    <t>C06_1613049</t>
  </si>
  <si>
    <t>C06_3411755</t>
  </si>
  <si>
    <t>C06_3411766</t>
  </si>
  <si>
    <t>C06_4201830</t>
  </si>
  <si>
    <t>C06_6772214</t>
  </si>
  <si>
    <t>C06_10190585</t>
  </si>
  <si>
    <t>C06_10190681</t>
  </si>
  <si>
    <t>C06_10365289</t>
  </si>
  <si>
    <t>C06_10613030</t>
  </si>
  <si>
    <t>C06_13581675</t>
  </si>
  <si>
    <t>C06_13581695</t>
  </si>
  <si>
    <t>C06_13973756</t>
  </si>
  <si>
    <t>C06_16863397</t>
  </si>
  <si>
    <t>C06_17566702</t>
  </si>
  <si>
    <t>C06_18209296</t>
  </si>
  <si>
    <t>C06_19534119</t>
  </si>
  <si>
    <t>C06_19815947</t>
  </si>
  <si>
    <t>C06_20153971</t>
  </si>
  <si>
    <t>C06_20162376</t>
  </si>
  <si>
    <t>C06_20997416</t>
  </si>
  <si>
    <t>C06_21138722</t>
  </si>
  <si>
    <t>C06_21270274</t>
  </si>
  <si>
    <t>C06_23246106</t>
  </si>
  <si>
    <t>C06_25809275</t>
  </si>
  <si>
    <t>C06_26143881</t>
  </si>
  <si>
    <t>C06_26520851</t>
  </si>
  <si>
    <t>C06_26970130</t>
  </si>
  <si>
    <t>C06_27560348</t>
  </si>
  <si>
    <t>C06_27707474</t>
  </si>
  <si>
    <t>C06_29532018</t>
  </si>
  <si>
    <t>C06_33839830</t>
  </si>
  <si>
    <t>C06_33839893</t>
  </si>
  <si>
    <t>C06_34239307</t>
  </si>
  <si>
    <t>C06_37425052</t>
  </si>
  <si>
    <t>C06_37644307</t>
  </si>
  <si>
    <t>C06_37698105</t>
  </si>
  <si>
    <t>C06_37836471</t>
  </si>
  <si>
    <t>C06_38869323</t>
  </si>
  <si>
    <t>C06_39750271</t>
  </si>
  <si>
    <t>C06_39790762</t>
  </si>
  <si>
    <t>C06_40369887</t>
  </si>
  <si>
    <t>C07_260514</t>
  </si>
  <si>
    <t>C07</t>
  </si>
  <si>
    <t>C07_655881</t>
  </si>
  <si>
    <t>C07_854402</t>
  </si>
  <si>
    <t>C07_1894538</t>
  </si>
  <si>
    <t>C07_1968560</t>
  </si>
  <si>
    <t>C07_5780048</t>
  </si>
  <si>
    <t>C07_5845931</t>
  </si>
  <si>
    <t>C07_7951948</t>
  </si>
  <si>
    <t>C07_12041055</t>
  </si>
  <si>
    <t>C07_12612884</t>
  </si>
  <si>
    <t>C07_12612902</t>
  </si>
  <si>
    <t>C07_12612912</t>
  </si>
  <si>
    <t>C07_12918563</t>
  </si>
  <si>
    <t>C07_13006458</t>
  </si>
  <si>
    <t>C07_13040374</t>
  </si>
  <si>
    <t>C07_14195376</t>
  </si>
  <si>
    <t>C07_14416174</t>
  </si>
  <si>
    <t>C07_16140290</t>
  </si>
  <si>
    <t>C07_17303492</t>
  </si>
  <si>
    <t>C07_17459019</t>
  </si>
  <si>
    <t>C07_20433109</t>
  </si>
  <si>
    <t>C07_23591068</t>
  </si>
  <si>
    <t>C07_23591093</t>
  </si>
  <si>
    <t>C07_24862202</t>
  </si>
  <si>
    <t>C07_24862251</t>
  </si>
  <si>
    <t>C07_24862297</t>
  </si>
  <si>
    <t>C07_25114126</t>
  </si>
  <si>
    <t>C07_26016735</t>
  </si>
  <si>
    <t>C07_28112321</t>
  </si>
  <si>
    <t>C07_28112333</t>
  </si>
  <si>
    <t>C07_28112389</t>
  </si>
  <si>
    <t>C07_28300583</t>
  </si>
  <si>
    <t>C07_28300605</t>
  </si>
  <si>
    <t>C07_29490445</t>
  </si>
  <si>
    <t>C07_29512164</t>
  </si>
  <si>
    <t>C07_29629280</t>
  </si>
  <si>
    <t>C07_29629357</t>
  </si>
  <si>
    <t>C07_29706300</t>
  </si>
  <si>
    <t>C07_29991930</t>
  </si>
  <si>
    <t>C07_30058075</t>
  </si>
  <si>
    <t>C07_30469357</t>
  </si>
  <si>
    <t>C07_31162979</t>
  </si>
  <si>
    <t>C07_31440517</t>
  </si>
  <si>
    <t>C07_31440605</t>
  </si>
  <si>
    <t>C07_32305995</t>
  </si>
  <si>
    <t>C07_32826347</t>
  </si>
  <si>
    <t>C07_34078847</t>
  </si>
  <si>
    <t>C07_34568204</t>
  </si>
  <si>
    <t>C07_35608927</t>
  </si>
  <si>
    <t>C07_37348308</t>
  </si>
  <si>
    <t>C07_37668756</t>
  </si>
  <si>
    <t>C07_43778514</t>
  </si>
  <si>
    <t>C07_43778578</t>
  </si>
  <si>
    <t>C07_44239444</t>
  </si>
  <si>
    <t>C07_44299813</t>
  </si>
  <si>
    <t>C07_44299879</t>
  </si>
  <si>
    <t>C07_44485146</t>
  </si>
  <si>
    <t>C07_44834114</t>
  </si>
  <si>
    <t>C07_45518780</t>
  </si>
  <si>
    <t>C07_46679856</t>
  </si>
  <si>
    <t>C07_48223770</t>
  </si>
  <si>
    <t>C08_1058421</t>
  </si>
  <si>
    <t>C08</t>
  </si>
  <si>
    <t>C08_4156895</t>
  </si>
  <si>
    <t>C08_4579119</t>
  </si>
  <si>
    <t>C08_6444844</t>
  </si>
  <si>
    <t>C08_6902595</t>
  </si>
  <si>
    <t>C08_7623960</t>
  </si>
  <si>
    <t>C08_12327090</t>
  </si>
  <si>
    <t>C08_12327145</t>
  </si>
  <si>
    <t>C08_14922823</t>
  </si>
  <si>
    <t>C08_14922824</t>
  </si>
  <si>
    <t>C08_14922885</t>
  </si>
  <si>
    <t>C08_16885744</t>
  </si>
  <si>
    <t>C08_17244156</t>
  </si>
  <si>
    <t>C08_17892664</t>
  </si>
  <si>
    <t>C08_18165508</t>
  </si>
  <si>
    <t>C08_18461615</t>
  </si>
  <si>
    <t>C08_19128253</t>
  </si>
  <si>
    <t>C08_19268251</t>
  </si>
  <si>
    <t>C08_19503458</t>
  </si>
  <si>
    <t>C08_19776112</t>
  </si>
  <si>
    <t>C08_19776145</t>
  </si>
  <si>
    <t>C08_19915921</t>
  </si>
  <si>
    <t>C08_19915927</t>
  </si>
  <si>
    <t>C08_20073481</t>
  </si>
  <si>
    <t>C08_20073501</t>
  </si>
  <si>
    <t>C08_20073574</t>
  </si>
  <si>
    <t>C08_22323594</t>
  </si>
  <si>
    <t>C08_23578570</t>
  </si>
  <si>
    <t>C08_23578650</t>
  </si>
  <si>
    <t>C08_23578659</t>
  </si>
  <si>
    <t>C08_26011230</t>
  </si>
  <si>
    <t>C08_26011303</t>
  </si>
  <si>
    <t>C08_26700009</t>
  </si>
  <si>
    <t>C08_26700041</t>
  </si>
  <si>
    <t>C08_26700105</t>
  </si>
  <si>
    <t>C08_26721040</t>
  </si>
  <si>
    <t>C08_28506487</t>
  </si>
  <si>
    <t>C08_29133934</t>
  </si>
  <si>
    <t>C08_29559090</t>
  </si>
  <si>
    <t>C08_29559121</t>
  </si>
  <si>
    <t>C08_29934327</t>
  </si>
  <si>
    <t>C08_29979328</t>
  </si>
  <si>
    <t>C08_30474371</t>
  </si>
  <si>
    <t>C08_31494499</t>
  </si>
  <si>
    <t>C08_31783951</t>
  </si>
  <si>
    <t>C08_34935108</t>
  </si>
  <si>
    <t>C08_34935119</t>
  </si>
  <si>
    <t>C08_35201850</t>
  </si>
  <si>
    <t>C08_35201884</t>
  </si>
  <si>
    <t>C08_35727343</t>
  </si>
  <si>
    <t>C08_35727375</t>
  </si>
  <si>
    <t>C08_35727398</t>
  </si>
  <si>
    <t>C08_36095123</t>
  </si>
  <si>
    <t>C08_36095125</t>
  </si>
  <si>
    <t>C08_36095130</t>
  </si>
  <si>
    <t>C08_36511908</t>
  </si>
  <si>
    <t>C08_37026705</t>
  </si>
  <si>
    <t>C08_37449643</t>
  </si>
  <si>
    <t>C08_37449648</t>
  </si>
  <si>
    <t>C08_37449652</t>
  </si>
  <si>
    <t>C08_37449708</t>
  </si>
  <si>
    <t>C08_39016221</t>
  </si>
  <si>
    <t>C09_256010</t>
  </si>
  <si>
    <t>C09</t>
  </si>
  <si>
    <t>C09_625237</t>
  </si>
  <si>
    <t>C09_625320</t>
  </si>
  <si>
    <t>C09_899987</t>
  </si>
  <si>
    <t>C09_1192434</t>
  </si>
  <si>
    <t>C09_1192437</t>
  </si>
  <si>
    <t>C09_1192549</t>
  </si>
  <si>
    <t>C09_1192591</t>
  </si>
  <si>
    <t>C09_1595043</t>
  </si>
  <si>
    <t>C09_1625904</t>
  </si>
  <si>
    <t>C09_1625940</t>
  </si>
  <si>
    <t>C09_1625943</t>
  </si>
  <si>
    <t>C09_1925945</t>
  </si>
  <si>
    <t>C09_1926007</t>
  </si>
  <si>
    <t>C09_3520523</t>
  </si>
  <si>
    <t>C09_4201021</t>
  </si>
  <si>
    <t>C09_5403315</t>
  </si>
  <si>
    <t>C09_5526435</t>
  </si>
  <si>
    <t>C09_9061145</t>
  </si>
  <si>
    <t>C09_9064926</t>
  </si>
  <si>
    <t>C09_12982674</t>
  </si>
  <si>
    <t>C09_13006104</t>
  </si>
  <si>
    <t>C09_13829973</t>
  </si>
  <si>
    <t>C09_13830032</t>
  </si>
  <si>
    <t>C09_15529132</t>
  </si>
  <si>
    <t>C09_16283230</t>
  </si>
  <si>
    <t>C09_16567611</t>
  </si>
  <si>
    <t>C09_17272359</t>
  </si>
  <si>
    <t>C09_17562384</t>
  </si>
  <si>
    <t>C09_17863843</t>
  </si>
  <si>
    <t>C09_21907364</t>
  </si>
  <si>
    <t>C09_21907377</t>
  </si>
  <si>
    <t>C09_21978318</t>
  </si>
  <si>
    <t>C09_22142775</t>
  </si>
  <si>
    <t>C09_22144045</t>
  </si>
  <si>
    <t>C09_25065190</t>
  </si>
  <si>
    <t>C09_25768455</t>
  </si>
  <si>
    <t>C09_27108729</t>
  </si>
  <si>
    <t>C09_27621549</t>
  </si>
  <si>
    <t>C09_28857734</t>
  </si>
  <si>
    <t>C09_31279114</t>
  </si>
  <si>
    <t>C09_31390695</t>
  </si>
  <si>
    <t>C09_32808755</t>
  </si>
  <si>
    <t>C09_32941225</t>
  </si>
  <si>
    <t>C09_35057133</t>
  </si>
  <si>
    <t>C09_35792777</t>
  </si>
  <si>
    <t>C09_38033372</t>
  </si>
  <si>
    <t>C09_38266719</t>
  </si>
  <si>
    <t>C09_38388618</t>
  </si>
  <si>
    <t>C09_39394705</t>
  </si>
  <si>
    <t>C09_39394706</t>
  </si>
  <si>
    <t>C09_39394742</t>
  </si>
  <si>
    <t>C09_39394752</t>
  </si>
  <si>
    <t>C09_39396674</t>
  </si>
  <si>
    <t>JWS v1 =</t>
  </si>
  <si>
    <r>
      <t xml:space="preserve">Cabbage reference genome JWS v1 (Liu </t>
    </r>
    <r>
      <rPr>
        <i/>
        <sz val="11"/>
        <color theme="1"/>
        <rFont val="Calibri"/>
        <family val="2"/>
        <scheme val="minor"/>
      </rPr>
      <t xml:space="preserve">et al., </t>
    </r>
    <r>
      <rPr>
        <sz val="11"/>
        <color theme="1"/>
        <rFont val="Calibri"/>
        <family val="2"/>
        <scheme val="minor"/>
      </rPr>
      <t xml:space="preserve">2014) </t>
    </r>
  </si>
  <si>
    <t>Position =</t>
  </si>
  <si>
    <t>Hotspot in JWS v1</t>
  </si>
  <si>
    <t>Chr.</t>
  </si>
  <si>
    <t xml:space="preserve"> Position (bp) </t>
  </si>
  <si>
    <t>With PCO</t>
  </si>
  <si>
    <t>Without PCO</t>
  </si>
  <si>
    <t>Rosette Leaf Number</t>
  </si>
  <si>
    <t>Leaf Length (RS)</t>
  </si>
  <si>
    <t>Leaf Ratio (HS)</t>
  </si>
  <si>
    <r>
      <t>JZS v2</t>
    </r>
    <r>
      <rPr>
        <sz val="9"/>
        <color rgb="FF000000"/>
        <rFont val="Calibri"/>
        <family val="2"/>
      </rPr>
      <t xml:space="preserve"> (Cai</t>
    </r>
    <r>
      <rPr>
        <i/>
        <sz val="9"/>
        <color rgb="FF000000"/>
        <rFont val="Calibri"/>
        <family val="2"/>
      </rPr>
      <t xml:space="preserve"> et al.,</t>
    </r>
    <r>
      <rPr>
        <sz val="9"/>
        <color rgb="FF000000"/>
        <rFont val="Calibri"/>
        <family val="2"/>
      </rPr>
      <t xml:space="preserve"> 2020)</t>
    </r>
  </si>
  <si>
    <r>
      <t>JZS v1</t>
    </r>
    <r>
      <rPr>
        <sz val="9"/>
        <color rgb="FF000000"/>
        <rFont val="Calibri"/>
        <family val="2"/>
      </rPr>
      <t xml:space="preserve"> (Liu </t>
    </r>
    <r>
      <rPr>
        <i/>
        <sz val="9"/>
        <color rgb="FF000000"/>
        <rFont val="Calibri"/>
        <family val="2"/>
      </rPr>
      <t>et al.,</t>
    </r>
    <r>
      <rPr>
        <sz val="9"/>
        <color rgb="FF000000"/>
        <rFont val="Calibri"/>
        <family val="2"/>
      </rPr>
      <t xml:space="preserve"> 2014)</t>
    </r>
  </si>
  <si>
    <t>Hotspot</t>
  </si>
  <si>
    <t xml:space="preserve"> Start </t>
  </si>
  <si>
    <t xml:space="preserve"> End </t>
  </si>
  <si>
    <r>
      <t>Hotspots with</t>
    </r>
    <r>
      <rPr>
        <b/>
        <sz val="9"/>
        <color rgb="FF000000"/>
        <rFont val="Calibri"/>
        <family val="2"/>
      </rPr>
      <t xml:space="preserve"> JZS v2</t>
    </r>
  </si>
  <si>
    <t xml:space="preserve"> Border SNPs of Hotspots (bp) </t>
  </si>
  <si>
    <t xml:space="preserve"> Border SNPs of Hotspots ± 50,000 bp </t>
  </si>
  <si>
    <t xml:space="preserve"> Left </t>
  </si>
  <si>
    <t xml:space="preserve"> Right </t>
  </si>
  <si>
    <r>
      <t>Blast (best hit) of </t>
    </r>
    <r>
      <rPr>
        <b/>
        <i/>
        <sz val="11"/>
        <color theme="1"/>
        <rFont val="Times New Roman"/>
        <family val="1"/>
      </rPr>
      <t>B. oleracea</t>
    </r>
    <r>
      <rPr>
        <b/>
        <sz val="11"/>
        <color theme="1"/>
        <rFont val="Times New Roman"/>
        <family val="1"/>
      </rPr>
      <t> gene to </t>
    </r>
    <r>
      <rPr>
        <b/>
        <i/>
        <sz val="11"/>
        <color theme="1"/>
        <rFont val="Times New Roman"/>
        <family val="1"/>
      </rPr>
      <t>A. thaliana</t>
    </r>
    <r>
      <rPr>
        <b/>
        <sz val="11"/>
        <color theme="1"/>
        <rFont val="Times New Roman"/>
        <family val="1"/>
      </rPr>
      <t> </t>
    </r>
  </si>
  <si>
    <t xml:space="preserve">Gene </t>
  </si>
  <si>
    <t>Start</t>
  </si>
  <si>
    <t>Stop</t>
  </si>
  <si>
    <t>Strand</t>
  </si>
  <si>
    <t>TAIR name</t>
  </si>
  <si>
    <t>Other name</t>
  </si>
  <si>
    <t>Description</t>
  </si>
  <si>
    <t>BolC01g004700.2J</t>
  </si>
  <si>
    <t>+</t>
  </si>
  <si>
    <t>AT2G17305</t>
  </si>
  <si>
    <t>F-box/LRR protein;(source:Araport11)</t>
  </si>
  <si>
    <t>BolC01g004710.2J</t>
  </si>
  <si>
    <t>AT5G09920</t>
  </si>
  <si>
    <t>ATRPB15.9; NRPB4; RPB15.9; RPB15.9.9</t>
  </si>
  <si>
    <t>Non-catalytic subunit specific to DNA-dependent RNA polymerase II; the ortholog of budding yeast RPB4)</t>
  </si>
  <si>
    <t>BolC01g004720.2J</t>
  </si>
  <si>
    <t>AT4G34160</t>
  </si>
  <si>
    <t>CYCD3; CYCD3;1; CYCLIN D3;1</t>
  </si>
  <si>
    <t>encodes a cyclin D-type protein involved in the switch from cell proliferation to the final stages of differentiation. The gene is transcriptionally regulated by cytokinin and brassinosteroid. Protein interacts with cyclin-dependent kinase inhibitor ICK1.</t>
  </si>
  <si>
    <t>BolC01g004730.2J</t>
  </si>
  <si>
    <t>AT4G34150</t>
  </si>
  <si>
    <t>Calcium-dependent lipid-binding (CaLB domain) family protein;(source:Araport11)</t>
  </si>
  <si>
    <t>BolC01g004740.2J</t>
  </si>
  <si>
    <t>AT4G34140</t>
  </si>
  <si>
    <t>D111/G-patch domain-containing protein;(source:Araport11)</t>
  </si>
  <si>
    <t>BolC01g004750.2J</t>
  </si>
  <si>
    <t>AT4G34138 (T)</t>
  </si>
  <si>
    <t>UDP-GLUCOSYL TRANSFERASE 73B1; UGT73B1</t>
  </si>
  <si>
    <t>UDP-glucosyl transferase 73B1;(source:Araport11)</t>
  </si>
  <si>
    <t>BolC01g004760.2J</t>
  </si>
  <si>
    <t>AT4G34131 (T)</t>
  </si>
  <si>
    <t>UDP-GLUCOSYL TRANSFERASE 73B3; UGT73B3</t>
  </si>
  <si>
    <t>UDP-glucosyl transferase 73B3;(source:Araport11)</t>
  </si>
  <si>
    <t>BolC01g004770.2J</t>
  </si>
  <si>
    <t>BolC01g004780.2J</t>
  </si>
  <si>
    <t>AT4G34120</t>
  </si>
  <si>
    <t>CBS DOMAIN CONTAINING PROTEIN 2; CBSX2; CDCP1; CYSTATHIONE [BETA]-SYNTHASE DOMAIN-CONTAINING PROTEIN 1; LEJ1; LOSS OF THE TIMING OF ET AND JA BIOSYNTHESIS 1</t>
  </si>
  <si>
    <t>Encodes a single cystathionine beta-Synthase domain-containing protein. Modulates development by regulating the thioredoxin system. The mRNA is cell-to-cell mobile.</t>
  </si>
  <si>
    <t>BolC01g004790.2J</t>
  </si>
  <si>
    <t>AT4G34110</t>
  </si>
  <si>
    <t>ARABIDOPSIS POLY(A) BINDING 2; ATPAB2; PAB2; PABP2; POLY(A) BINDING PROTEIN 2</t>
  </si>
  <si>
    <t>Putative poly-A binding protein. Member of a gene family .Expressed in stele and root meristem and post-fertilization ovules.Member of the class II family of PABP proteins. The mRNA is cell-to-cell mobile.</t>
  </si>
  <si>
    <t>BolC01g004800.2J</t>
  </si>
  <si>
    <t>AT4G34100</t>
  </si>
  <si>
    <t>CER9; ECERIFERUM 9; SUD1; SUPPRESSOR OF DRY2 DEFECTS 1</t>
  </si>
  <si>
    <t>Encodes a protein involved in cuticular wax biosynthesis. Lines carrying a recessive mutation in this locus have reduced chain-length distribution, weakly glaucous stem surface, and has reduced fertility in early flowers, non-spreading floret, downward cupped leaves, leaf waxes nearly pure C24 and C26 acid.</t>
  </si>
  <si>
    <t>BolC01g004810.2J</t>
  </si>
  <si>
    <t>AT4G34060</t>
  </si>
  <si>
    <t>DEMETER-LIKE PROTEIN 3; DML3</t>
  </si>
  <si>
    <t>Encodes a protein with 5-meC and thymine-DNA glycosylase activity with a preference for CpG and CpHpG sequences. Involved in maintaining methylation marks. Many targets of DML3 are senescence-associated genes (SAGs).</t>
  </si>
  <si>
    <t>BolC01g004820.2J</t>
  </si>
  <si>
    <t>AT4G34020</t>
  </si>
  <si>
    <t>ATDJ1C; DJ-1 HOMOLOG C; DJ-1C; DJ1C</t>
  </si>
  <si>
    <t>Encodes a homolog of animal DJ-1 superfamily protein. In the A. thaliana genome, three genes encoding close homologs of human DJ-1 were identified AT3G14990 (DJ1A), AT1G53280 (DJ1B) and AT4G34020 (DJ1C). Among the three homologs, DJ1C is essential for chloroplast development and viability.</t>
  </si>
  <si>
    <t>BolC01g004830.2J</t>
  </si>
  <si>
    <t>BolC01g004840.2J</t>
  </si>
  <si>
    <t>AT4G34000</t>
  </si>
  <si>
    <t>ABF3; ABSCISIC ACID RESPONSIVE ELEMENTS-BINDING FACTOR 3; ATABF3; DC3 PROMOTER-BINDING FACTOR 5; DPBF5</t>
  </si>
  <si>
    <t>Encodes an ABA-responsive element-binding protein with similarity to transcription factors that is expressed in response to stress and abscisic acid.</t>
  </si>
  <si>
    <t>BolC01g004850.2J</t>
  </si>
  <si>
    <t>AT4G33980</t>
  </si>
  <si>
    <t>COLD-REGULATED GENE 28; COR28</t>
  </si>
  <si>
    <t>Acts with COR27 as a key regulator in the COP1-HY5 regulatory hub by regulating HY5 activity to ensure proper skotomorphogenic growth in the dark and photomorphogenic development in the light.</t>
  </si>
  <si>
    <t>BolC01g004860.2J</t>
  </si>
  <si>
    <t>AT2G15880</t>
  </si>
  <si>
    <t>LEUCINE-RICH REPEAT/EXTENSIN 10; LRX10</t>
  </si>
  <si>
    <t>Pollen expressed protein required for pollen tube growth.Along with other members of the LRX family, itnteracts with RALF4 to control pollen tube growth and integrity. Loss of function results in premature pollen tube rupture and reduced fertility.</t>
  </si>
  <si>
    <t>BolC01g004870.2J</t>
  </si>
  <si>
    <t>AT4G33950</t>
  </si>
  <si>
    <t>ATOST1; OPEN STOMATA 1; OST1; P44; SNF1-RELATED PROTEIN KINASE 2.6; SNRK2-6; SNRK2.6; SRK2E; SUCROSE NONFERMENTING 1-RELATED PROTEIN KINASE 2-6</t>
  </si>
  <si>
    <t>Encodes calcium-independent ABA-activated protein kinase, a member of SNF1-related protein kinases (SnRK2) whose activity is activated by ionic (salt) and non-ionic (mannitol) osmotic stress. Mutations disrupted ABA induction of stomatal closure as well as ABA inhibition of light-induced stomatal opening. However, regulation of stomatal opening/closing by light or CO(2) is not affected in these mutants. May act in the interval between ABA perception and reactive oxygen species production in the ABA signalling network.</t>
  </si>
  <si>
    <t>BolC01g004880.2J</t>
  </si>
  <si>
    <t>AT4G33945</t>
  </si>
  <si>
    <t>ARM repeat superfamily protein;(source:Araport11)</t>
  </si>
  <si>
    <t>BolC01g019070.2J</t>
  </si>
  <si>
    <t>AT4G24660</t>
  </si>
  <si>
    <t>homeobox protein 22;(source:Araport11)</t>
  </si>
  <si>
    <t>BolC01g019080.2J</t>
  </si>
  <si>
    <t>AT4G24670</t>
  </si>
  <si>
    <t>ATTAR2; TAR2; TRYPTOPHAN AMINOTRANSFERASE RELATED 2</t>
  </si>
  <si>
    <t>Encodes a protein with similarity to the TAA1 trytophan aminotransferase involved in IAA biosynthesis. Double mutant analyses suggest that this protein is involved in regulating many aspects of plant growth and development from embryogenesis to flower formation and plays a role in ethylene-mediated signaling.TAR2 is required for reprogramming root architecture in response to low nitrogen conditions.</t>
  </si>
  <si>
    <t>BolC01g019090.2J</t>
  </si>
  <si>
    <t>AT4G24680</t>
  </si>
  <si>
    <t>Encodes MOS1 (MODIFIER OF snc1). MOS1 contains a BAT2 domain that is conserved in plants and animals. MOS1 associates with the promoter of SNC1 and regulates its expression.</t>
  </si>
  <si>
    <t>BolC01g019100.2J</t>
  </si>
  <si>
    <t>AT4G24690</t>
  </si>
  <si>
    <t>ARABIDOPSIS THALIANA NEXT TO BRCA1 GENE 1; ATNBR1; NBR1; NEXT TO BRCA1 GENE 1</t>
  </si>
  <si>
    <t>Encodes NBR1, a selective autophagy substrate. The mRNA is cell-to-cell mobile.</t>
  </si>
  <si>
    <t>BolC01g019110.2J</t>
  </si>
  <si>
    <t>AT4G24710</t>
  </si>
  <si>
    <t>TRIP13</t>
  </si>
  <si>
    <t>Encodes an AAA+ ATPase that mediates meiotic chromosome remodeling and crossover maturation.</t>
  </si>
  <si>
    <t>BolC01g019120.2J</t>
  </si>
  <si>
    <t>AT4G24730</t>
  </si>
  <si>
    <t>manganese-dependent ADP-ribose/CDP-alcohol diphosphatase-like protein;(source:Araport11)</t>
  </si>
  <si>
    <t>BolC01g019130.2J</t>
  </si>
  <si>
    <t>AT4G24740</t>
  </si>
  <si>
    <t>a LAMMER-type protein kinase that co-precipitates with serine/arginine-rich (SR) proteins in vitro, interaction modulated by phosphorylation of the proteins.</t>
  </si>
  <si>
    <t>BolC01g019140.2J</t>
  </si>
  <si>
    <t>AT4G24760</t>
  </si>
  <si>
    <t>alpha/beta-Hydrolases superfamily protein;(source:Araport11)</t>
  </si>
  <si>
    <t>BolC01g019150.2J</t>
  </si>
  <si>
    <t>AT4G24770</t>
  </si>
  <si>
    <t>31-KDA RNA BINDING PROTEIN; ARABIDOPSIS THALIANA RNA BINDING PROTEIN, APPROXIMATELY 31 KD; ATRBP31; ATRBP33; CP31; CP33A; RBP31</t>
  </si>
  <si>
    <t>Encodes a chloroplast RNA-binding protein. A substrate of the type III effector HopU1 (mono-ADP-ribosyltransferase). Required for editing and stability of specific chloroplast mRNAs.</t>
  </si>
  <si>
    <t>BolC01g019160.2J</t>
  </si>
  <si>
    <t>AT4G24780</t>
  </si>
  <si>
    <t>PLL19</t>
  </si>
  <si>
    <t>Encodes a pectate lyase involved in response to nematodes.</t>
  </si>
  <si>
    <t>BolC01g019170.2J</t>
  </si>
  <si>
    <t>AT4G24790</t>
  </si>
  <si>
    <t>AAA-type ATPase family protein;(source:Araport11)</t>
  </si>
  <si>
    <t>BolC01g019180.2J</t>
  </si>
  <si>
    <t>AT4G24800</t>
  </si>
  <si>
    <t>ECIP1; EIN2 C-TERMINUS INTERACTING PROTEIN 1; MA3 DOMAIN-CONTAINING TRANSLATION REGULATORY FACTOR 3; MRF3</t>
  </si>
  <si>
    <t>MA3 domain-containing protein;(source:Araport11)</t>
  </si>
  <si>
    <t>BolC01g019190.2J</t>
  </si>
  <si>
    <t>AT4G24805</t>
  </si>
  <si>
    <t>S-adenosyl-L-methionine-dependent methyltransferases superfamily protein;(source:Araport11)</t>
  </si>
  <si>
    <t>BolC01g026380.2J</t>
  </si>
  <si>
    <t>ATMG00750</t>
  </si>
  <si>
    <t>ORF119</t>
  </si>
  <si>
    <t>GAG/POL/ENV polyprotein;(source:Araport11)</t>
  </si>
  <si>
    <t>BolC01g026390.2J</t>
  </si>
  <si>
    <t>ATMG00760</t>
  </si>
  <si>
    <t>ORF109B</t>
  </si>
  <si>
    <t>hypothetical protein;(source:Araport11)</t>
  </si>
  <si>
    <t>BolC01g026400.2J</t>
  </si>
  <si>
    <t>AT2G32260</t>
  </si>
  <si>
    <t>phosphorylcholine cytidylyltransferase;(source:Araport11)</t>
  </si>
  <si>
    <t>BolC01g026410.2J</t>
  </si>
  <si>
    <t>AT4G15120</t>
  </si>
  <si>
    <t>VQ motif-containing protein;(source:Araport11)</t>
  </si>
  <si>
    <t>BolC01g026420.2J</t>
  </si>
  <si>
    <t>BolC01g026430.2J</t>
  </si>
  <si>
    <t>BolC01g026440.2J</t>
  </si>
  <si>
    <t>BolC01g026450.2J</t>
  </si>
  <si>
    <t>BolC01g026460.2J</t>
  </si>
  <si>
    <t>AT4G15080</t>
  </si>
  <si>
    <t>DHHC-type zinc finger family protein;(source:Araport11)</t>
  </si>
  <si>
    <t>BolC01g026470.2J</t>
  </si>
  <si>
    <t>AT4G15060</t>
  </si>
  <si>
    <t>FOF2-LIKE 2; FOL2</t>
  </si>
  <si>
    <t>FBD, F-box/LRR protein;(source:Araport11)</t>
  </si>
  <si>
    <t>BolC01g026480.2J</t>
  </si>
  <si>
    <t>AT1G10190</t>
  </si>
  <si>
    <t>NEP-interacting protein, putative (DUF239);(source:Araport11)</t>
  </si>
  <si>
    <t>BolC01g026490.2J</t>
  </si>
  <si>
    <t>AT4G15053 (T)</t>
  </si>
  <si>
    <t>BolC01g031820.2J</t>
  </si>
  <si>
    <t>AT3G09110 (T)</t>
  </si>
  <si>
    <t>hypothetical protein (DUF674);(source:Araport11)</t>
  </si>
  <si>
    <t>BolC01g031830.2J</t>
  </si>
  <si>
    <t>AT3G46540</t>
  </si>
  <si>
    <t>ENTH/VHS family protein;(source:Araport11)</t>
  </si>
  <si>
    <t>BolC01g031840.2J</t>
  </si>
  <si>
    <t>AT3G46520</t>
  </si>
  <si>
    <t>Member of actin subclass composed of ACT12 and ACT4. RNA is expressed at very low levels in vegetative organs, low levels in flowers and very high levels in pollen. Expression of an ACT12/GUS fusion was found in vascular tissues, tapetum, developing and mature pollen, the root cap and in a ring of pericycle tissues during lateral root initiation and early development.</t>
  </si>
  <si>
    <t>BolC01g031850.2J</t>
  </si>
  <si>
    <t>BolC01g031860.2J</t>
  </si>
  <si>
    <t>BolC01g031870.2J</t>
  </si>
  <si>
    <t>BolC01g031880.2J</t>
  </si>
  <si>
    <t>AT3G46510</t>
  </si>
  <si>
    <t>ARABIDOPSIS THALIANA PLANT U-BOX 13; ATPUB13; PLANT U-BOX 13; PUB13</t>
  </si>
  <si>
    <t>Encodes a protein containing a UND, a U-box, and an ARM domain. This protein has E3 ubiquitin ligase activity based on in vitro assays. Can be phosphorylated in vitro by MLPK, ARK1, and ARK2 but not by SD1-29. Involved in ubiquitination of pattern recognition receptor FLS2.</t>
  </si>
  <si>
    <t>BolC01g031890.2J</t>
  </si>
  <si>
    <t>BolC01g035510.2J</t>
  </si>
  <si>
    <t>AT1G64010 (T)</t>
  </si>
  <si>
    <t>Serine protease inhibitor (SERPIN) family protein;(source:Araport11)</t>
  </si>
  <si>
    <t>BolC01g035520.2J</t>
  </si>
  <si>
    <t>BolC01g035530.2J</t>
  </si>
  <si>
    <t>BolC01g035540.2J</t>
  </si>
  <si>
    <t>BolC01g035550.2J</t>
  </si>
  <si>
    <t>BolC01g035560.2J</t>
  </si>
  <si>
    <t>AT1G60140</t>
  </si>
  <si>
    <t>ATTPS10; TPS10; TREHALOSE PHOSPHATE SYNTHASE; TREHALOSE PHOSPHATE SYNTHASE 10</t>
  </si>
  <si>
    <t>Encodes an enzyme putatively involved in trehalose biosynthesis. The protein has a trehalose synthase (TPS)-like domain that may or may not be active as well as a trehalose phosphatase (TPP)-like domain.</t>
  </si>
  <si>
    <t>BolC01g035570.2J</t>
  </si>
  <si>
    <t>AT5G16250</t>
  </si>
  <si>
    <t>transmembrane protein;(source:Araport11)</t>
  </si>
  <si>
    <t>BolC01g035580.2J</t>
  </si>
  <si>
    <t>BolC01g035590.2J</t>
  </si>
  <si>
    <t>AT1G60160</t>
  </si>
  <si>
    <t>K TRANSPORTER12; KT12</t>
  </si>
  <si>
    <t>Member of the KT/KUP/HAK family of proton-coupled potassium transporters which have potential effect on cellular expansion.</t>
  </si>
  <si>
    <t>BolC01g035600.2J</t>
  </si>
  <si>
    <t>AT3G49180</t>
  </si>
  <si>
    <t>RID3; ROOT INITIATION DEFECTIVE 3</t>
  </si>
  <si>
    <t>Transducin/WD40 repeat-like superfamily protein;(source:Araport11)</t>
  </si>
  <si>
    <t>BolC01g035610.2J</t>
  </si>
  <si>
    <t>BolC01g035620.2J</t>
  </si>
  <si>
    <t>BolC01g035630.2J</t>
  </si>
  <si>
    <t>AT1G60170</t>
  </si>
  <si>
    <t>EMB1220; EMBRYO DEFECTIVE 1220; PRP31</t>
  </si>
  <si>
    <t>Encodes a splicing factor PRP31. Involved in transcriptional gene silencing and stress responses.</t>
  </si>
  <si>
    <t>BolC01g035640.2J</t>
  </si>
  <si>
    <t>AT1G60190</t>
  </si>
  <si>
    <t>ATPUB19; PLANT U-BOX 19; PUB19</t>
  </si>
  <si>
    <t>Encodes PUB19, a plant U-box armadillo repeat protein. Involved in salt inhibition of germination together with PUB18. The mRNA is cell-to-cell mobile.</t>
  </si>
  <si>
    <t>BolC01g035650.2J</t>
  </si>
  <si>
    <t>AT1G60200</t>
  </si>
  <si>
    <t>RMB25 is an alternative splicing factor involved in mediation of abiotic stress response and ABA response. Its expression is modulated by a variety of stressors and it in turn appears to affect the ratio of splice variants of stress responsive genes such as HAB1.2/HAB1.1.</t>
  </si>
  <si>
    <t>BolC01g035660.2J</t>
  </si>
  <si>
    <t>AT1G20000</t>
  </si>
  <si>
    <t>TAF11B; TBP-ASSOCIATED FACTOR 11B</t>
  </si>
  <si>
    <t>Encodes TAF11b, a putative TBP-associated factor (TBP: TATA binding protein).</t>
  </si>
  <si>
    <t>BolC01g035670.2J</t>
  </si>
  <si>
    <t>AT1G60300 (T)</t>
  </si>
  <si>
    <t>NAC (No Apical Meristem) domain transcriptional regulator superfamily protein;(source:Araport11)</t>
  </si>
  <si>
    <t>BolC01g035680.2J</t>
  </si>
  <si>
    <t>BolC01g035690.2J</t>
  </si>
  <si>
    <t>BolC01g035700.2J</t>
  </si>
  <si>
    <t>BolC01g035710.2J</t>
  </si>
  <si>
    <t>AT4G19560</t>
  </si>
  <si>
    <t>Cyclin family protein;(source:Araport11)</t>
  </si>
  <si>
    <t>BolC01g035720.2J</t>
  </si>
  <si>
    <t>AT1G60420</t>
  </si>
  <si>
    <t>ATNRX1; NRX1; NUCLEOREDOXIN 1</t>
  </si>
  <si>
    <t>Reduce transmission through pollen. The mRNA is cell-to-cell mobile.</t>
  </si>
  <si>
    <t>BolC01g035730.2J</t>
  </si>
  <si>
    <t>BolC01g035740.2J</t>
  </si>
  <si>
    <t>AT1G60250</t>
  </si>
  <si>
    <t>B-BOX DOMAIN PROTEIN 26; BBX26</t>
  </si>
  <si>
    <t>B-box zinc finger family protein;(source:Araport11)</t>
  </si>
  <si>
    <t>BolC01g035750.2J</t>
  </si>
  <si>
    <t>BolC01g035830.2J</t>
  </si>
  <si>
    <t>BolC01g035840.2J</t>
  </si>
  <si>
    <t>BolC01g035850.2J</t>
  </si>
  <si>
    <t>BolC01g035860.2J</t>
  </si>
  <si>
    <t>AT1G60500 (T)</t>
  </si>
  <si>
    <t>DRP4C; DYNAMIN RELATED PROTEIN 4C</t>
  </si>
  <si>
    <t>Dynamin related protein 4C;(source:Araport11)</t>
  </si>
  <si>
    <t>BolC01g035870.2J</t>
  </si>
  <si>
    <t>BolC01g035880.2J</t>
  </si>
  <si>
    <t>BolC01g035890.2J</t>
  </si>
  <si>
    <t>BolC01g035900.2J</t>
  </si>
  <si>
    <t>BolC01g035910.2J</t>
  </si>
  <si>
    <t>BolC01g035920.2J</t>
  </si>
  <si>
    <t>BolC01g035930.2J</t>
  </si>
  <si>
    <t>AT1G60560</t>
  </si>
  <si>
    <t>SWIM zinc finger family protein;(source:Araport11)</t>
  </si>
  <si>
    <t>BolC01g035940.2J</t>
  </si>
  <si>
    <t>BolC01g035950.2J</t>
  </si>
  <si>
    <t>AT5G07090</t>
  </si>
  <si>
    <t>Ribosomal protein S4 (RPS4A) family protein;(source:Araport11)</t>
  </si>
  <si>
    <t>BolC01g035960.2J</t>
  </si>
  <si>
    <t>AT1G60240</t>
  </si>
  <si>
    <t>BolC01g035970.2J</t>
  </si>
  <si>
    <t>AT1G60600</t>
  </si>
  <si>
    <t>ABC4; ABERRANT CHLOROPLAST DEVELOPMENT 4</t>
  </si>
  <si>
    <t>Encodes a protein similar to 1,4-dihydroxy-2-naphthoic acid phytyltransferase involved in phylloquinone and plastoquinone biosynthesis. Mutants are pale green and heterotrophic with defects in photosynthetic electron transport.</t>
  </si>
  <si>
    <t>BolC01g035980.2J</t>
  </si>
  <si>
    <t>AT1G67850</t>
  </si>
  <si>
    <t>lysine ketoglutarate reductase trans-splicing protein (DUF707);(source:Araport11)</t>
  </si>
  <si>
    <t>BolC01g038620.2J</t>
  </si>
  <si>
    <t>AT3G23620</t>
  </si>
  <si>
    <t>ARABIDOPSIS HOMOLOG OF YEAST RPF2; ARPF2</t>
  </si>
  <si>
    <t>BRIX domain containing protein, similar to RNA biogenesis factors in yeast. Binds rRNA and likely also functions in RNA biogenesis in Arabidopsis. Essential gene, mutants are embryo lethal and does not transmit well through the gametophyte.</t>
  </si>
  <si>
    <t>BolC01g038630.2J</t>
  </si>
  <si>
    <t>AT3G42960</t>
  </si>
  <si>
    <t>ASD; ATA1; TA1; TAPETUM 1; TAPETUM1</t>
  </si>
  <si>
    <t>Arabidopsis homolog of TASSELSEED2. Expressed specifically in tapetal cells.</t>
  </si>
  <si>
    <t>BolC01g038640.2J</t>
  </si>
  <si>
    <t>AT3G23610</t>
  </si>
  <si>
    <t>DSPTP1; DUAL SPECIFICITY PROTEIN PHOSPHATASE 1</t>
  </si>
  <si>
    <t>Encodes a dual specificity protein phosphatase whose activity is modulated by CaM binding.</t>
  </si>
  <si>
    <t>BolC01g038650.2J</t>
  </si>
  <si>
    <t>AT3G23605</t>
  </si>
  <si>
    <t>Ubiquitin-like superfamily protein;(source:Araport11)</t>
  </si>
  <si>
    <t>BolC01g038660.2J</t>
  </si>
  <si>
    <t>AT3G23600</t>
  </si>
  <si>
    <t>BolC01g038670.2J</t>
  </si>
  <si>
    <t>AT3G24180</t>
  </si>
  <si>
    <t>Beta-glucosidase, GBA2 type family protein;(source:Araport11)</t>
  </si>
  <si>
    <t>BolC01g038680.2J</t>
  </si>
  <si>
    <t>AT3G22700 (T)</t>
  </si>
  <si>
    <t>F-box and associated interaction domains-containing protein;(source:Araport11)</t>
  </si>
  <si>
    <t>BolC01g038690.2J</t>
  </si>
  <si>
    <t>BolC01g038700.2J</t>
  </si>
  <si>
    <t>BolC01g038710.2J</t>
  </si>
  <si>
    <t>AT3G23590</t>
  </si>
  <si>
    <t>MED33A; MED5A; REF4-RELATED 1; RFR1</t>
  </si>
  <si>
    <t>Encodes a protein shown to physically associate with the conserved transcriptional coregulatory complex, Mediator, and is involved in the regulation of phenylpropanoid homeostasis. Acts redundantly with REF4/MED5b (At2g48110). Required for expression of some dark-upregulated genes. RFR1 is the MED5a subunit of the mediator complex.</t>
  </si>
  <si>
    <t>BolC01g048390.2J</t>
  </si>
  <si>
    <t>AT3G14310 (T)</t>
  </si>
  <si>
    <t>ATPME3; OVERLY ZINC SENSITIVE 2; OZS2; PECTIN METHYLESTERASE 3; PME3</t>
  </si>
  <si>
    <t>encodes a pectin methylesterase, targeted by a cellulose binding protein (CBP) from the parasitic nematode Heterodera schachtii during parasitism.</t>
  </si>
  <si>
    <t>BolC01g048400.2J</t>
  </si>
  <si>
    <t>BolC01g048410.2J</t>
  </si>
  <si>
    <t>AT1G53850</t>
  </si>
  <si>
    <t>20S PROTEASOME ALPHA SUBUNIT E1; ARABIDOPSIS 20S PROTEASOME ALPHA SUBUNIT E1; ATPAE1; PAE1</t>
  </si>
  <si>
    <t>Encodes alpha5 subunit of 20s proteosome involved in protein degradation and RNA degradation.</t>
  </si>
  <si>
    <t>BolC01g048420.2J</t>
  </si>
  <si>
    <t>BolC01g048430.2J</t>
  </si>
  <si>
    <t>BolC01g048440.2J</t>
  </si>
  <si>
    <t>BolC01g048450.2J</t>
  </si>
  <si>
    <t>BolC01g048460.2J</t>
  </si>
  <si>
    <t>BolC01g048470.2J</t>
  </si>
  <si>
    <t>AT3G14290</t>
  </si>
  <si>
    <t>20S PROTEASOME ALPHA SUBUNIT E2; PAE2</t>
  </si>
  <si>
    <t>Encodes 20S proteasome subunit PAE2 (PAE2) that has RNase activity.</t>
  </si>
  <si>
    <t>BolC01g048480.2J</t>
  </si>
  <si>
    <t>BolC02g001430.2J</t>
  </si>
  <si>
    <t>BolC02g001440.2J</t>
  </si>
  <si>
    <t>AT5G03900</t>
  </si>
  <si>
    <t>Iron-sulfur cluster biosynthesis family protein;(source:Araport11)</t>
  </si>
  <si>
    <t>BolC02g001450.2J</t>
  </si>
  <si>
    <t>AT3G63030</t>
  </si>
  <si>
    <t>MBD4; METHYL-CPG-BINDING DOMAIN 4</t>
  </si>
  <si>
    <t>Protein containing methyl-CpG-binding domain.Has sequence similarity to human MBD proteins.</t>
  </si>
  <si>
    <t>BolC02g001460.2J</t>
  </si>
  <si>
    <t>BolC02g001470.2J</t>
  </si>
  <si>
    <t>BolC02g001480.2J</t>
  </si>
  <si>
    <t>BolC02g001490.2J</t>
  </si>
  <si>
    <t>BolC02g001500.2J</t>
  </si>
  <si>
    <t>AT5G03790</t>
  </si>
  <si>
    <t>Encodes a homeodomain leucine zipper class I (HD-Zip I) meristem identity regulator that acts together with LFY to induce CAL expression. It binds to the CAL promoter proximal CAATNATTG element. LMI1 acts primarily downstream of LFY in meristem identity regulation. The interaction between LFY, LMI1 and CAL resembles a feed-forward loop transcriptional network motif. The gene also had additional LFY-independent roles in leaf morphogenesis and bract formation.</t>
  </si>
  <si>
    <t>BolC02g001510.2J</t>
  </si>
  <si>
    <t>AT5G03800</t>
  </si>
  <si>
    <t>EMB166; EMB175; EMB1899; EMBRYO DEFECTIVE 166; EMBRYO DEFECTIVE 175; EMBRYO DEFECTIVE 1899</t>
  </si>
  <si>
    <t>Encodes a protein with a large central domain of 14 internal pentatricopeptide motifs (some degenerate) arranged in tandem. Mutations in this locus result in embryo lethality.</t>
  </si>
  <si>
    <t>BolC02g001520.2J</t>
  </si>
  <si>
    <t>AT5G03820 (T)</t>
  </si>
  <si>
    <t>GDSL-motif esterase/acyltransferase/lipase. Enzyme group with broad substrate specificity that may catalyze acyltransfer or hydrolase reactions with lipid and non-lipid substrates.</t>
  </si>
  <si>
    <t>BolC02g001530.2J</t>
  </si>
  <si>
    <t>BolC02g001540.2J</t>
  </si>
  <si>
    <t>BolC02g001550.2J</t>
  </si>
  <si>
    <t>BolC02g001560.2J</t>
  </si>
  <si>
    <t>AT1G22870</t>
  </si>
  <si>
    <t>SCYL2A</t>
  </si>
  <si>
    <t>One of two paralogs in Arabidopsis.Loss of both SCYL2B and SCYL2A results in severe growth defects.</t>
  </si>
  <si>
    <t>BolC02g009880.2J</t>
  </si>
  <si>
    <t>BolC02g009890.2J</t>
  </si>
  <si>
    <t>AT5G19570</t>
  </si>
  <si>
    <t>BolC02g009900.2J</t>
  </si>
  <si>
    <t>AT5G19580</t>
  </si>
  <si>
    <t>glyoxal oxidase-related protein;(source:Araport11)</t>
  </si>
  <si>
    <t>BolC02g009910.2J</t>
  </si>
  <si>
    <t>AT5G19590</t>
  </si>
  <si>
    <t>DUF538 family protein (Protein of unknown function, DUF538);(source:Araport11)</t>
  </si>
  <si>
    <t>BolC02g009920.2J</t>
  </si>
  <si>
    <t>AT5G19600</t>
  </si>
  <si>
    <t>SULFATE TRANSPORTER 3;5; SULTR3;5</t>
  </si>
  <si>
    <t>Encodes sulfate transporter Sultr3;5.</t>
  </si>
  <si>
    <t>BolC02g009930.2J</t>
  </si>
  <si>
    <t>BolC02g009940.2J</t>
  </si>
  <si>
    <t>AT5G12060 (T)</t>
  </si>
  <si>
    <t>Plant self-incompatibility protein S1 family;(source:Araport11)</t>
  </si>
  <si>
    <t>BolC02g009950.2J</t>
  </si>
  <si>
    <t>AT5G19650</t>
  </si>
  <si>
    <t>ATOFP8; OFP8; OVATE FAMILY PROTEIN 8</t>
  </si>
  <si>
    <t>ovate family protein 8;(source:Araport11)</t>
  </si>
  <si>
    <t>BolC02g009960.2J</t>
  </si>
  <si>
    <t>AT5G19690</t>
  </si>
  <si>
    <t>encodes an oligosaccharyl transferase involved response to high salt. Mutants are hypersensitive to high salt conditionsThe mRNA is cell-to-cell mobile.</t>
  </si>
  <si>
    <t>BolC02g009970.2J</t>
  </si>
  <si>
    <t>AT5G19700</t>
  </si>
  <si>
    <t>EARLY LEAF SENESCENCE 1; ELS1</t>
  </si>
  <si>
    <t>Encodes a MATE transporter involved in leaf senescence and iron homeostasis.</t>
  </si>
  <si>
    <t>BolC02g009980.2J</t>
  </si>
  <si>
    <t>AT5G19730</t>
  </si>
  <si>
    <t>Pectin lyase-like superfamily protein;(source:Araport11)</t>
  </si>
  <si>
    <t>BolC02g009990.2J</t>
  </si>
  <si>
    <t>AT5G19740</t>
  </si>
  <si>
    <t>LAMP1; LIKE AMP 1</t>
  </si>
  <si>
    <t>LAMP is an AMP paralog that overlaps in expression within the vascular system. Along with LAMP it suppresses meristem activity within the peripheral zone of the shoot apical meristem. LAMP is localized to the endoplasmic reticulum.</t>
  </si>
  <si>
    <t>BolC02g010000.2J</t>
  </si>
  <si>
    <t>AT5G19760</t>
  </si>
  <si>
    <t>Encodes a novel mitochondrial carrier capable of transporting both dicarboxylates (such as malate, oxaloacetate, oxoglutarate, and maleate) and tricarboxylates (such as citrate, isocitrate, cis-aconitate, and trans-aconitate).</t>
  </si>
  <si>
    <t>BolC02g010010.2J</t>
  </si>
  <si>
    <t>AT5G19780 (T)</t>
  </si>
  <si>
    <t>TUA5; TUBULIN ALPHA-5</t>
  </si>
  <si>
    <t>Encodes an isoform of alpha tubulin. Closely related to adjacent gene TUA3 suggesting recent duplication. The mRNA is cell-to-cell mobile.</t>
  </si>
  <si>
    <t>BolC02g010020.2J</t>
  </si>
  <si>
    <t>BolC02g010030.2J</t>
  </si>
  <si>
    <t>AT5G19790</t>
  </si>
  <si>
    <t>RAP2.11; RELATED TO AP2 11</t>
  </si>
  <si>
    <t>encodes a member of the ERF (ethylene response factor) subfamily B-6 of ERF/AP2 transcription factor family (RAP2.11). The protein contains one AP2 domain. There are 12 members in this subfamily including RAP2.11.</t>
  </si>
  <si>
    <t>BolC02g010040.2J</t>
  </si>
  <si>
    <t>BolC02g037360.2J</t>
  </si>
  <si>
    <t>BolC02g037370.2J</t>
  </si>
  <si>
    <t>BolC02g037380.2J</t>
  </si>
  <si>
    <t>AT1G01050</t>
  </si>
  <si>
    <t>ATPPA1; PPA1; PYROPHOSPHORYLASE 1</t>
  </si>
  <si>
    <t>Encodes a soluble protein with inorganic pyrophosphatase activity that is highly specific for Mg-inorganic pyrophosphate.</t>
  </si>
  <si>
    <t>BolC02g037390.2J</t>
  </si>
  <si>
    <t>AT5G08560</t>
  </si>
  <si>
    <t>WDS1</t>
  </si>
  <si>
    <t>WRDR26 is a WD-40 repeat containing protein initially identified as an interacting partner RanBPM. Its expression is induced by abiotic stress as well as various plant growth regulators including IAA, ABA and ethylene. Role as a novel modulator of redox homeostatis, responding to developmental and stress signals to regulate leaf senescence.</t>
  </si>
  <si>
    <t>BolC02g037400.2J</t>
  </si>
  <si>
    <t>BolC02g037410.2J</t>
  </si>
  <si>
    <t>BolC02g037420.2J</t>
  </si>
  <si>
    <t>BolC02g037430.2J</t>
  </si>
  <si>
    <t>BolC02g037440.2J</t>
  </si>
  <si>
    <t>BolC02g038390.2J</t>
  </si>
  <si>
    <t>AT1G65840</t>
  </si>
  <si>
    <t>ATPAO4; PAO4; POLYAMINE OXIDASE 4</t>
  </si>
  <si>
    <t>Encodes a peroxisomal polyamine oxidase, involved in the back-conversion polyamine degradation pathway. Among the five polyamine oxidases in the Arabidopsis genome, PAO4 is the major isoform in root peroxisomes. The mRNA is cell-to-cell mobile.</t>
  </si>
  <si>
    <t>BolC02g038400.2J</t>
  </si>
  <si>
    <t>AT2G29940</t>
  </si>
  <si>
    <t>ABCG31; ATP-BINDING CASSETTE G31; ATPDR3; PDR3; PLEIOTROPIC DRUG RESISTANCE 3</t>
  </si>
  <si>
    <t>pleiotropic drug resistance 3;(source:Araport11)</t>
  </si>
  <si>
    <t>BolC02g038410.2J</t>
  </si>
  <si>
    <t>AT3G10020</t>
  </si>
  <si>
    <t>plant/protein;(source:Araport11)</t>
  </si>
  <si>
    <t>BolC02g038420.2J</t>
  </si>
  <si>
    <t>BolC02g038430.2J</t>
  </si>
  <si>
    <t>BolC02g038440.2J</t>
  </si>
  <si>
    <t>BolC02g038450.2J</t>
  </si>
  <si>
    <t>AT1G64260 (T)</t>
  </si>
  <si>
    <t>MuDR family transposase;(source:Araport11)</t>
  </si>
  <si>
    <t>BolC02g038460.2J</t>
  </si>
  <si>
    <t>BolC02g038470.2J</t>
  </si>
  <si>
    <t>AT4G02820</t>
  </si>
  <si>
    <t>Pentatricopeptide repeat (PPR) superfamily protein;(source:Araport11)</t>
  </si>
  <si>
    <t>BolC02g038480.2J</t>
  </si>
  <si>
    <t>AT4G02830</t>
  </si>
  <si>
    <t>BolC02g038490.2J</t>
  </si>
  <si>
    <t>BolC02g038500.2J</t>
  </si>
  <si>
    <t>BolC02g038510.2J</t>
  </si>
  <si>
    <t>BolC02g043030.2J</t>
  </si>
  <si>
    <t>BolC02g059750.2J</t>
  </si>
  <si>
    <t>AT5G23420 (T)</t>
  </si>
  <si>
    <t>HIGH-MOBILITY GROUP BOX 6; HMGB6</t>
  </si>
  <si>
    <t>Encodes HMGB6, a protein belonging to the subgroup of HMGB (high mobility group B) proteins. Localized in the nucleus. Binds to supercoiled DNA in vitro. HMGB6 is phosphorylated by protein kinase CK2alpha within its acidic C-terminal domain.</t>
  </si>
  <si>
    <t>BolC02g059760.2J</t>
  </si>
  <si>
    <t>AT5G23370 (T)</t>
  </si>
  <si>
    <t>GRAM domain-containing protein / ABA-responsive protein-like protein;(source:Araport11)</t>
  </si>
  <si>
    <t>BolC02g059770.2J</t>
  </si>
  <si>
    <t>AT5G23350 (T)</t>
  </si>
  <si>
    <t>GRAM domain protein/ABA-responsive-like protein;(source:Araport11)</t>
  </si>
  <si>
    <t>BolC02g059780.2J</t>
  </si>
  <si>
    <t>BolC02g059790.2J</t>
  </si>
  <si>
    <t>AT5G23340</t>
  </si>
  <si>
    <t>RNI-like superfamily protein;(source:Araport11)</t>
  </si>
  <si>
    <t>BolC02g059800.2J</t>
  </si>
  <si>
    <t>AT5G23280</t>
  </si>
  <si>
    <t>ATTCP7; TCP DOMAIN PROTEIN 7; TCP7</t>
  </si>
  <si>
    <t>Transcription factor which plays an important role during leaf and hypocotyl development, redundantly, with at least six class I TCPs, and regulates the expression of CYCD1;1 to affect endoreplication.</t>
  </si>
  <si>
    <t>BolC02g059810.2J</t>
  </si>
  <si>
    <t>AT5G23260</t>
  </si>
  <si>
    <t>Encodes a MADS box protein. Regulates proanthocyanidin biosynthesis in the inner-most cell layer of the seed coat. Also controls cell shape of the inner-most cell layer of the seed coat. Also shown to be necessary for determining the identity of the endothelial layer within the ovule. Paralogous to GOA. Plays a maternal role in fertilization and seed development.</t>
  </si>
  <si>
    <t>BolC02g059820.2J</t>
  </si>
  <si>
    <t>AT5G23230 (T)</t>
  </si>
  <si>
    <t>NIC2; NICOTINAMIDASE 2</t>
  </si>
  <si>
    <t>nicotinamidase 2;(source:Araport11)</t>
  </si>
  <si>
    <t>BolC02g059830.2J</t>
  </si>
  <si>
    <t>AT5G23210</t>
  </si>
  <si>
    <t>SCPL34; SERINE CARBOXYPEPTIDASE-LIKE 34</t>
  </si>
  <si>
    <t>serine carboxypeptidase-like 34;(source:Araport11)</t>
  </si>
  <si>
    <t>BolC02g059840.2J</t>
  </si>
  <si>
    <t>AT5G23200</t>
  </si>
  <si>
    <t>C5orf35;(source:Araport11)</t>
  </si>
  <si>
    <t>BolC02g059850.2J</t>
  </si>
  <si>
    <t>AT5G23190</t>
  </si>
  <si>
    <t>CYTOCHROME P450, FAMILY 86, SUBFAMILY B, POLYPEPTIDE 1; CYP86B1</t>
  </si>
  <si>
    <t>cytochrome P450 CYP86B1, nuclear gene for chloroplast product. CYP86B1 is a very long chain fatty acid hydroxylase specifically involved in polyester monomer biosynthesis during the course of plant development.</t>
  </si>
  <si>
    <t>BolC02g059860.2J</t>
  </si>
  <si>
    <t>AT5G23160</t>
  </si>
  <si>
    <t>BolC02g059870.2J</t>
  </si>
  <si>
    <t>AT5G23150</t>
  </si>
  <si>
    <t>Putative transcription factor. Member of the floral homeotic AGAMOUS pathway.Mutations in HUA enhance the phenotype of mild ag-4 allele. Single hua mutants are early flowering and have reduced levels of FLC mRNA. Other MADS box flowering time genes such as FLM and MAF2 also appear to be regulated by HUA2. HUA2 normally activates FLC expression and enhances AG function. HUA and HUA-LIKE (HULK) genes act redundantly to regulate a subset of essential genes, with some (or all) family members also having specific functions.The mRNA is cell-to-cell mobile.</t>
  </si>
  <si>
    <t>BolC02g059880.2J</t>
  </si>
  <si>
    <t>BolC02g059890.2J</t>
  </si>
  <si>
    <t>AT5G23040</t>
  </si>
  <si>
    <t>CDF1; CELL GROWTH DEFECT FACTOR 1; CHAPERONE-LIKE PROTEIN OF POR1; CPP1; CYCLING DOF FACTOR 1</t>
  </si>
  <si>
    <t>Encodes a protein that enables protochlorophillide's binding to pPORA's transit sequence, regulating pPORA's translocation into the plastid stroma, and blocking movement of the translocating polypeptide chain back into the cytosol. Causes Bax mediated lethality in yeast by generating reactive oxygen species and this effect is suppressed by AtBI-1.</t>
  </si>
  <si>
    <t>BolC02g059900.2J</t>
  </si>
  <si>
    <t>AT3G62830</t>
  </si>
  <si>
    <t>ATUXS2; AUD1; UDP-GLUCURONIC ACID DECARBOXYLASE 2; UXS2</t>
  </si>
  <si>
    <t>encodes an isoform of UDP-glucuronic acid decarboxylase, which is predicted to be membrane-bound by PSORT. This enzyme produces UDP-xylose, which is a substrate for many cell wall carbohydrates including hemicellulose and pectin. UDP-xylose is also known to feedback regulate several cell wall biosynthetic enzymes.</t>
  </si>
  <si>
    <t>BolC02g062800.2J</t>
  </si>
  <si>
    <t>AT5G65480</t>
  </si>
  <si>
    <t>CCI1; CLAVATA COMPLEX INTERACTOR 1</t>
  </si>
  <si>
    <t>CCL1 is induced by WUS and binds to the kinase domains of BAM1 and CLV1. Localizes to lipid rich plasma membrane rafts. Likely to be involved in WUS/CLV signaling pathway.</t>
  </si>
  <si>
    <t>BolC02g062810.2J</t>
  </si>
  <si>
    <t>BolC02g062820.2J</t>
  </si>
  <si>
    <t>AT5G65490</t>
  </si>
  <si>
    <t>suppressor-like protein;(source:Araport11)</t>
  </si>
  <si>
    <t>BolC02g062830.2J</t>
  </si>
  <si>
    <t>AT3G57640</t>
  </si>
  <si>
    <t>ZRK15</t>
  </si>
  <si>
    <t>Protein kinase superfamily protein;(source:Araport11)</t>
  </si>
  <si>
    <t>BolC02g062840.2J</t>
  </si>
  <si>
    <t>AT5G65530</t>
  </si>
  <si>
    <t>ARABIDOPSIS RECEPTOR-LIKE CYTOPLASMIC KINASE ATRLCK VI_A3; ATRLCK VI_A3</t>
  </si>
  <si>
    <t>Encodes a protein kinase involved in mediating resistance to fungi and also trichome branch number. Kinase activity is increased by ROP6 which also affects its sub-cellular localization (becomes localized to the cell periphery_</t>
  </si>
  <si>
    <t>BolC02g062850.2J</t>
  </si>
  <si>
    <t>AT5G65590</t>
  </si>
  <si>
    <t>SCAP1; STOMATAL CARPENTER 1</t>
  </si>
  <si>
    <t>Encodes a plant-specific Dof-type transcription factor expressed in maturing guard cells, but not in guard mother cells. It regulates essential processes of stomatal guard cell maturation and functions as a key transcription factor regulating the final stages of guard cell differentiation.</t>
  </si>
  <si>
    <t>BolC02g062860.2J</t>
  </si>
  <si>
    <t>BolC02g062870.2J</t>
  </si>
  <si>
    <t>AT5G65640</t>
  </si>
  <si>
    <t>BETA HLH PROTEIN 93; BHLH093; NFL; NO FLOWERING IN SHORT DAY</t>
  </si>
  <si>
    <t>bHLH093/NFL encodes a bHLH transcription factor involved in GA mediated control of flowering time. Mutants are non-flowering in short days and phenotype can be reversed with GA application. Based on the expression of GA biosynthetic genes in the mutant, it likely acts through regulation of GA metabolism. Its expression shows developmental stage and tissue specificity. In short days it is expressed mainly in root tips and SAM, with weak expression in cotyledons throughout development. In LD GUS activity was observed in the hypocotyl and in root tips and SAM throughout the developmental stages.</t>
  </si>
  <si>
    <t>BolC02g062880.2J</t>
  </si>
  <si>
    <t>BolC03g004180.2J</t>
  </si>
  <si>
    <t>AT5G09220</t>
  </si>
  <si>
    <t>AAP2; AMINO ACID PERMEASE 2</t>
  </si>
  <si>
    <t>member of AAAP family The mRNA is cell-to-cell mobile.</t>
  </si>
  <si>
    <t>BolC03g004190.2J</t>
  </si>
  <si>
    <t>AT5G09300</t>
  </si>
  <si>
    <t>Thiamin diphosphate-binding fold (THDP-binding) superfamily protein;(source:Araport11)</t>
  </si>
  <si>
    <t>BolC03g004200.2J</t>
  </si>
  <si>
    <t>AT5G09310</t>
  </si>
  <si>
    <t>PEN-2</t>
  </si>
  <si>
    <t>Encodes a gamma-secretase subunit. Associates with other subunits in intracellular membrane compartments.</t>
  </si>
  <si>
    <t>BolC03g004210.2J</t>
  </si>
  <si>
    <t>AT5G09330</t>
  </si>
  <si>
    <t>ANAC082; NAC DOMAIN CONTAINING PROTEIN 82; NAC082; VND-INTERACTING 1; VNI1</t>
  </si>
  <si>
    <t>NAC domain containing protein 82;(source:Araport11)</t>
  </si>
  <si>
    <t>BolC03g004220.2J</t>
  </si>
  <si>
    <t>AT5G09400</t>
  </si>
  <si>
    <t>ATKUP7; K+ UPTAKE PERMEASE 7; KUP7</t>
  </si>
  <si>
    <t>Encodes a potassium uptake permease with a functional adenylate cyclase (AC) center. The first 100 aa of this protein can complement AC-deficient E. coli and display AC activity in vitro. KUP7 is localized to the plasma membrane where it functions in potassium uptake and translocation.</t>
  </si>
  <si>
    <t>BolC03g004230.2J</t>
  </si>
  <si>
    <t>AT5G09430</t>
  </si>
  <si>
    <t>BolC03g004240.2J</t>
  </si>
  <si>
    <t>AT5G09470</t>
  </si>
  <si>
    <t>DIC3; DICARBOXYLATE CARRIER 3</t>
  </si>
  <si>
    <t>Encodes one of the mitochondrial dicarboxylate carriers (DIC): DIC1 (AT2G22500), DIC2 (AT4G24570), DIC3 (AT5G09470).</t>
  </si>
  <si>
    <t>BolC03g004250.2J</t>
  </si>
  <si>
    <t>AT5G09500 (T)</t>
  </si>
  <si>
    <t>Ribosomal protein S19 family protein;(source:Araport11)</t>
  </si>
  <si>
    <t>BolC03g004260.2J</t>
  </si>
  <si>
    <t>AT5G09530 (T)</t>
  </si>
  <si>
    <t>PELPK1; PRO-GLU-LEU|ILE|VAL-PRO-LYS 1; PROLINE-RICH PROTEIN 10; PRP10</t>
  </si>
  <si>
    <t>The gene encodes a unique protein which contains 36 repeats of a unique pentapeptide (Pro-Glu-Leu|Ile|Val-Pro-Lys). It has been shown tobe involved in growth and development.</t>
  </si>
  <si>
    <t>BolC03g004270.2J</t>
  </si>
  <si>
    <t>AT5G09550</t>
  </si>
  <si>
    <t>GDI; RAB GDP-DISSOCIATION INHIBITOR</t>
  </si>
  <si>
    <t>GDP dissociation inhibitor family protein / Rab GTPase activator family protein;(source:Araport11)</t>
  </si>
  <si>
    <t>BolC03g004280.2J</t>
  </si>
  <si>
    <t>AT5G49760 (T)</t>
  </si>
  <si>
    <t>CANNOT RESPOND TO DMBQ 1; CARD1; HPCA1</t>
  </si>
  <si>
    <t>Leucine rich receptor kinase. Encodes a receptor of extracellular reactive oxygen species.</t>
  </si>
  <si>
    <t>BolC03g004290.2J</t>
  </si>
  <si>
    <t>AT5G09590</t>
  </si>
  <si>
    <t>HEAT SHOCK COGNATE; HSC70-5; MITOCHONDRIAL HSO70 2; MTHSC70-2</t>
  </si>
  <si>
    <t>heat shock protein 70 (Hsc70-5); nuclear</t>
  </si>
  <si>
    <t>BolC03g004300.2J</t>
  </si>
  <si>
    <t>AT5G09630</t>
  </si>
  <si>
    <t>LisH/CRA/RING-U-box domains-containing protein;(source:Araport11)</t>
  </si>
  <si>
    <t>BolC03g004310.2J</t>
  </si>
  <si>
    <t>AT5G09650</t>
  </si>
  <si>
    <t>ATPPA6; PPA6; PYROPHOSPHORYLASE 6</t>
  </si>
  <si>
    <t>Encodes a protein with inorganic pyrophosphatase activity.</t>
  </si>
  <si>
    <t>BolC03g004320.2J</t>
  </si>
  <si>
    <t>AT1G09157</t>
  </si>
  <si>
    <t>DMP8; DUF679 DOMAIN MEMBRANE PROTEIN 8</t>
  </si>
  <si>
    <t>Loss-of-function mutation in this gene together with DMP9 induces maternal haploids, with an average haploid induction rate of 2.1&amp;#8201;±&amp;#8201;1.1%.</t>
  </si>
  <si>
    <t>BolC03g004330.2J</t>
  </si>
  <si>
    <t>BolC03g004340.2J</t>
  </si>
  <si>
    <t>AT5G09760</t>
  </si>
  <si>
    <t>Plant invertase/pectin methylesterase inhibitor superfamily;(source:Araport11)</t>
  </si>
  <si>
    <t>BolC03g004350.2J</t>
  </si>
  <si>
    <t>AT5G09770</t>
  </si>
  <si>
    <t>Ribosomal protein L17 family protein;(source:Araport11)</t>
  </si>
  <si>
    <t>BolC03g004360.2J</t>
  </si>
  <si>
    <t>AT5G09805</t>
  </si>
  <si>
    <t>IDL3; INFLORESCENCE DEFICIENT IN ABSCISSION (IDA)-LIKE 3</t>
  </si>
  <si>
    <t>Similar to Inflorescence deficient in abscission (IDA). Involved in floral organ abscission.</t>
  </si>
  <si>
    <t>BolC03g004370.2J</t>
  </si>
  <si>
    <t>AT5G09810</t>
  </si>
  <si>
    <t>ACT7; ACTIN 7; ATACT7</t>
  </si>
  <si>
    <t>Member of Actin gene family.Mutants are defective in germination and root growth. The mRNA is cell-to-cell mobile.</t>
  </si>
  <si>
    <t>BolC03g004380.2J</t>
  </si>
  <si>
    <t>AT5G09820</t>
  </si>
  <si>
    <t>Encodes fibrillin 5 (FBN5). Located in chloroplast stroma. Essential for plastoquinone-9 biosynthesis. Stimulates enzymatic activity of solanesyl diphosphate synthases (SPS) 1 and 2 through binding to solanesyl moiety. Two splicing variants, named FBN5-A shorter one and FBN5-B longer one. FBN5-B is the protein detected in chloroplast stroma. Involved in plastoquinone biosynthesis.</t>
  </si>
  <si>
    <t>BolC03g004390.2J</t>
  </si>
  <si>
    <t>AT5G09850</t>
  </si>
  <si>
    <t>Transcription elongation factor (TFIIS) family protein;(source:Araport11)</t>
  </si>
  <si>
    <t>BolC03g009350.2J</t>
  </si>
  <si>
    <t>AT5G18250</t>
  </si>
  <si>
    <t>BolC03g009360.2J</t>
  </si>
  <si>
    <t>AT5G18270</t>
  </si>
  <si>
    <t>ANAC087; ARABIDOPSIS NAC DOMAIN CONTAINING PROTEIN 87</t>
  </si>
  <si>
    <t>NAC domain containing protein 87;(source:Araport11)</t>
  </si>
  <si>
    <t>BolC03g009370.2J</t>
  </si>
  <si>
    <t>AT5G18280</t>
  </si>
  <si>
    <t>APY2; APYRASE 2; ATAPY2</t>
  </si>
  <si>
    <t>Encodes an enzyme with ATPase and ADPase activity (an apyrase) that when mutated in combination with ATAPY1 causes a complete inhibition of pollen germination.</t>
  </si>
  <si>
    <t>BolC03g009380.2J</t>
  </si>
  <si>
    <t>AT5G18320 (T)</t>
  </si>
  <si>
    <t>PLANT U-BOX 46; PUB46</t>
  </si>
  <si>
    <t>One of three tandemly located, paralogous plant U-box proteins. Mutants show increased sensitivity to water stress.Expression in roots is enhanced by auxin and to a lesser extent ABA and cytokinin treatment.</t>
  </si>
  <si>
    <t>BolC03g009390.2J</t>
  </si>
  <si>
    <t>BolC03g009400.2J</t>
  </si>
  <si>
    <t>BolC03g009410.2J</t>
  </si>
  <si>
    <t>BolC03g009420.2J</t>
  </si>
  <si>
    <t>BolC03g009430.2J</t>
  </si>
  <si>
    <t>AT4G24840</t>
  </si>
  <si>
    <t>COG2; CONSERVED OLIGOMERIC GOLGI COMPLEX 2</t>
  </si>
  <si>
    <t>oligomeric golgi complex subunit-like protein;(source:Araport11)</t>
  </si>
  <si>
    <t>BolC03g009440.2J</t>
  </si>
  <si>
    <t>AT5G18380</t>
  </si>
  <si>
    <t>Ribosomal protein S5 domain 2-like superfamily protein;(source:Araport11)</t>
  </si>
  <si>
    <t>BolC03g009450.2J</t>
  </si>
  <si>
    <t>AT5G18390</t>
  </si>
  <si>
    <t>BolC03g009460.2J</t>
  </si>
  <si>
    <t>AT5G18410</t>
  </si>
  <si>
    <t>KLK; KLUNKER; LPL2; PIR; PIR121; PIROGI; PIROGI 121; PIRP; SRA1</t>
  </si>
  <si>
    <t>distorted trichomes and exhibits a diffuse actin cytoskeleton</t>
  </si>
  <si>
    <t>BolC03g009470.2J</t>
  </si>
  <si>
    <t>BolC03g009480.2J</t>
  </si>
  <si>
    <t>AT5G18420</t>
  </si>
  <si>
    <t>NOT11</t>
  </si>
  <si>
    <t>CCR4-NOT transcription complex subunit;(source:Araport11)</t>
  </si>
  <si>
    <t>BolC03g009490.2J</t>
  </si>
  <si>
    <t>AT5G18450</t>
  </si>
  <si>
    <t>encodes a member of the DREB subfamily A-2 of ERF/AP2 transcription factor family. The protein contains one AP2 domain. There are eight members in this subfamily including DREB2A AND DREB2B that are involved in response to drought.</t>
  </si>
  <si>
    <t>BolC03g009500.2J</t>
  </si>
  <si>
    <t>AT5G18470</t>
  </si>
  <si>
    <t>Curculin-like (mannose-binding) lectin family protein;(source:Araport11)</t>
  </si>
  <si>
    <t>BolC03g009510.2J</t>
  </si>
  <si>
    <t>AT5G18480</t>
  </si>
  <si>
    <t>INOSITOL PHOSPHORYLCERAMIDE GLUCURONOSYLTRANSFERASE 1; IPUT1; MOCA1; MONOCATION-INDUCED [CA2+]I INCREASES 1; PGSIP6; PLANT GLYCOGENIN-LIKE STARCH INITIATION PROTEIN 6</t>
  </si>
  <si>
    <t>Encodes an IPC (inositol phosphorylceramide) glucuronosyltransferase. Defects in transmission via the pollen are evident but the defect in transmission through the male gametophyte is not due to improper pollen development or inability of pollen tubes to germinate and grow. Using a pollen specific complementation strategy to obtain homozygotes, loss of function results in constitutive hypersensitive response and severe growth defects.</t>
  </si>
  <si>
    <t>BolC03g009520.2J</t>
  </si>
  <si>
    <t>AT5G18500</t>
  </si>
  <si>
    <t>BolC03g009530.2J</t>
  </si>
  <si>
    <t>AT5G18520</t>
  </si>
  <si>
    <t>CAND7; CANDIDATE G-PROTEIN COUPLED RECEPTOR 7</t>
  </si>
  <si>
    <t>Encodes a candidate G-protein Coupled Receptor that is involved in the regulation of root growth by bacterial N-acyl-homoserine lactones (AHLs) and plays a role in mediating interactions between plants and microbes. The mRNA is cell-to-cell mobile.</t>
  </si>
  <si>
    <t>BolC03g013080.2J</t>
  </si>
  <si>
    <t>BolC03g013090.2J</t>
  </si>
  <si>
    <t>AT2G05970</t>
  </si>
  <si>
    <t>ATFDB12; F-BOX/DUF295 BRASSICEAE-SPECIFIC 12</t>
  </si>
  <si>
    <t>F-box protein (DUF295);(source:Araport11)</t>
  </si>
  <si>
    <t>BolC03g013100.2J</t>
  </si>
  <si>
    <t>AT5G58530</t>
  </si>
  <si>
    <t>Glutaredoxin family protein;(source:Araport11)</t>
  </si>
  <si>
    <t>BolC03g013110.2J</t>
  </si>
  <si>
    <t>AT5G58520</t>
  </si>
  <si>
    <t>BolC03g013120.2J</t>
  </si>
  <si>
    <t>AT5G58510</t>
  </si>
  <si>
    <t>Rab3 GTPase-activating protein catalytic protein;(source:Araport11)</t>
  </si>
  <si>
    <t>BolC03g013130.2J</t>
  </si>
  <si>
    <t>AT5G58470</t>
  </si>
  <si>
    <t>TAF15B; TBP-ASSOCIATED FACTOR 15B</t>
  </si>
  <si>
    <t>TBP-associated factor 15B;(source:Araport11)</t>
  </si>
  <si>
    <t>BolC03g013140.2J</t>
  </si>
  <si>
    <t>AT5G37060</t>
  </si>
  <si>
    <t>ARABIDOPSIS THALIANA CATION/H+ EXCHANGER 24; ATCHX24; CATION/H+ EXCHANGER 24; CHX24</t>
  </si>
  <si>
    <t>member of Putative Na+/H+ antiporter family</t>
  </si>
  <si>
    <t>BolC03g013150.2J</t>
  </si>
  <si>
    <t>AT5G18770 (T)</t>
  </si>
  <si>
    <t>F-box/FBD-like domains containing protein;(source:Araport11)</t>
  </si>
  <si>
    <t>BolC03g013160.2J</t>
  </si>
  <si>
    <t>AT5G37055</t>
  </si>
  <si>
    <t>ATSWC6; SEF; SERRATED LEAVES AND EARLY FLOWERING</t>
  </si>
  <si>
    <t>Encodes SERRATED LEAVES AND EARLY FLOWERING (SEF), an Arabidopsis homolog of the yeast SWC6 protein, a conserved subunit of the SWR1/SRCAP complex. SEF loss-of-function mutants have a pleiotropic phenotype characterized by serrated leaves, frequent absence of inflorescence internodes, bushy aspect, and flowers with altered number and size of organs. sef plants flower earlier than wild-type plants both under inductive and non-inductive photoperiods. SEF, ARP6 and PIE1 might form a molecular complex in Arabidopsis related to the SWR1/SRCAP complex identified in other eukaryotes.</t>
  </si>
  <si>
    <t>BolC03g013170.2J</t>
  </si>
  <si>
    <t>AT5G58430</t>
  </si>
  <si>
    <t>ATEXO70B1; EXO70B1; EXOCYST SUBUNIT EXO70 FAMILY PROTEIN B1</t>
  </si>
  <si>
    <t>A member of EXO70 gene family, putative exocyst subunits, conserved in land plants. Arabidopsis thaliana contains 23 putative EXO70 genes, which can be classified into eight clusters on the phylogenetic tree. Targeted by AvrPtoB to manipulate the defense molecule secretion machinery.</t>
  </si>
  <si>
    <t>BolC03g013180.2J</t>
  </si>
  <si>
    <t>AT5G58410</t>
  </si>
  <si>
    <t>HEAT/U-box domain-containing protein;(source:Araport11)</t>
  </si>
  <si>
    <t>BolC03g013190.2J</t>
  </si>
  <si>
    <t>AT5G58400 (T)</t>
  </si>
  <si>
    <t>Peroxidase superfamily protein;(source:Araport11)</t>
  </si>
  <si>
    <t>BolC03g013200.2J</t>
  </si>
  <si>
    <t>AT5G58375</t>
  </si>
  <si>
    <t>Methyltransferase-related protein;(source:Araport11)</t>
  </si>
  <si>
    <t>BolC03g013210.2J</t>
  </si>
  <si>
    <t>AT5G58350</t>
  </si>
  <si>
    <t>WITH NO LYSINE (K) KINASE 4; WNK4; ZIK2</t>
  </si>
  <si>
    <t>Encodes a member of the WNK family (9 members in all) of protein kinases, the structural design of which is clearly distinct from those of other known protein kinases, such as receptor-like kinases and mitogen-activated protein kinases. Its transcription is under the control of circadian rhythms.</t>
  </si>
  <si>
    <t>BolC03g013220.2J</t>
  </si>
  <si>
    <t>AT5G58330</t>
  </si>
  <si>
    <t>NADP-DEPENDENT MALATE DEHYDROGENASE; NADP-MDH</t>
  </si>
  <si>
    <t>lactate/malate dehydrogenase family protein;(source:Araport11)</t>
  </si>
  <si>
    <t>BolC03g013230.2J</t>
  </si>
  <si>
    <t>AT5G58320</t>
  </si>
  <si>
    <t>Encodes a member of the NET superfamily of proteins that potentially couples different membranes to the actin cytoskeleton in plant cells. It colocalizes with filamentous actin and is localized to the tonoplast membrane. It is expressed in the epidermis of the root meristem and the early expansion zone.</t>
  </si>
  <si>
    <t>BolC03g013240.2J</t>
  </si>
  <si>
    <t>AT5G58300</t>
  </si>
  <si>
    <t>Leucine-rich repeat protein kinase family protein;(source:Araport11)</t>
  </si>
  <si>
    <t>BolC03g013250.2J</t>
  </si>
  <si>
    <t>AT5G58290</t>
  </si>
  <si>
    <t>REGULATORY PARTICLE TRIPLE-A ATPASE 3; RPT3</t>
  </si>
  <si>
    <t>26S proteasome AAA-ATPase subunit RPT3 (RPT3) mRNA,</t>
  </si>
  <si>
    <t>BolC03g013260.2J</t>
  </si>
  <si>
    <t>AT5G58270</t>
  </si>
  <si>
    <t>ABC TRANSPORTER OF THE MITOCHONDRION 3; ABCB25; ARABIDOPSIS THALIANA ABC TRANSPORTER OF THE MITOCHONDRION 3; ATATM3; ATM3; ATP-BINDING CASSETTE B25; STA1; STARIK 1</t>
  </si>
  <si>
    <t>Encodes a mitochondrial half-molecule ABC transporter, a member of ATM subfamily. Mutants are dwarfed, chlorotic plants with altered leaf morphology. ATM3 transcription is induced by Cd(II) or Pb(II). Involved in heavy metal resistance. Arabidopsis thaliana has three ATM genes, namely ATM1, ATM2 and ATM3. Only ATM3 has an important function for plant growth. Role in Moco biosynthesis.</t>
  </si>
  <si>
    <t>BolC03g013270.2J</t>
  </si>
  <si>
    <t>BolC03g013280.2J</t>
  </si>
  <si>
    <t>AT5G58260</t>
  </si>
  <si>
    <t>NADH DEHYDROGENASE-LIKE COMPLEX N; NDHN</t>
  </si>
  <si>
    <t>Encodes subunit NDH-N of NAD(P)H:plastoquinone dehydrogenase complex (Ndh complex) present in the thylakoid membrane of chloroplasts. This subunit is thought to be required for Ndh complex assembly.</t>
  </si>
  <si>
    <t>BolC03g013290.2J</t>
  </si>
  <si>
    <t>AT5G58250</t>
  </si>
  <si>
    <t>EMB3143; EMBRYO DEFECTIVE 3143; LCAA/YCF54; LOW CHLOROPHYLL ACCUMULATION/HYPOTHETICAL CHLOROPLAST OPEN READING FRAME 54</t>
  </si>
  <si>
    <t>Involved in tetrapyrrole biosynthesis. May function as a scaffold protein to stabilize CHL27.</t>
  </si>
  <si>
    <t>BolC03g013300.2J</t>
  </si>
  <si>
    <t>AT5G58230</t>
  </si>
  <si>
    <t>ARABIDOPSIS MULTICOPY SUPRESSOR OF IRA1; ATMSI1; MATERNAL EFFECT EMBRYO ARREST 70; MEE70; MSI1; MULTICOPY SUPRESSOR OF IRA1</t>
  </si>
  <si>
    <t>Encodes a WD-40 repeat containing protein that functions in chromatin assembly as part of the CAF1 and FIE complex. Mutants exhibit parthenogenetic development that includes proliferation of unfertilized endosperm and embryos. In heterozygous plants 50% of embryos abort. Of the aborted embryos the early aborted class are homozygous and the later aborting lass are heterozygotes in which the defective allele is maternally transmitted. Other phenotypes include defects in ovule morphogenesis and organ initiation,as well as increased levels of heterochromatic DNA. MSI1 is needed for the transition to flowering. In Arabidopsis, the three CAF-1 subunits are encoded by FAS1, FAS2 and, most likely, MSI1, respectively. Mutations in FAS1 or FAS2 lead to increased frequency of homologous recombination and T-DNA integration in Arabidopsis. In the ovule, the MSI1 transcripts are accumulated at their highest level before fertilization and gradually decrease after fertilization. MSI is biallelically expressed, the paternall allele is expressed in the endosperm and embryo and is not imprinted. MSI1 forms a complex with RBR1 that is required for activation of the imprinted genes FIS2 and FWA. This activation is mediated by MSI1/RBR1 mediated repression of MET1.</t>
  </si>
  <si>
    <t>BolC03g013310.2J</t>
  </si>
  <si>
    <t>BolC03g013320.2J</t>
  </si>
  <si>
    <t>BolC03g013330.2J</t>
  </si>
  <si>
    <t>AT5G58190</t>
  </si>
  <si>
    <t>ECT10; EVOLUTIONARILY CONSERVED C-TERMINAL REGION 10</t>
  </si>
  <si>
    <t>evolutionarily conserved C-terminal region 10;(source:Araport11)</t>
  </si>
  <si>
    <t>BolC03g013340.2J</t>
  </si>
  <si>
    <t>BolC03g013350.2J</t>
  </si>
  <si>
    <t>BolC03g013360.2J</t>
  </si>
  <si>
    <t>BolC03g013370.2J</t>
  </si>
  <si>
    <t>BolC03g013380.2J</t>
  </si>
  <si>
    <t>BolC03g013390.2J</t>
  </si>
  <si>
    <t>BolC03g013400.2J</t>
  </si>
  <si>
    <t>BolC03g013410.2J</t>
  </si>
  <si>
    <t>AT5G58150</t>
  </si>
  <si>
    <t>BolC03g013420.2J</t>
  </si>
  <si>
    <t>AT5G58140</t>
  </si>
  <si>
    <t>ATPHOT2; NON PHOTOTROPIC HYPOCOTYL 1-LIKE; NPL1; PHOT2; PHOTOTROPIN 2</t>
  </si>
  <si>
    <t>Membrane-bound protein serine/threonine kinase that functions as blue light photoreceptor in redundancy with PHO1. Involved in stomatal opening, chloroplast movement and phototropism. Mediates blue light-induced growth enhancements. PHOT1 and PHOT2 mediate blue light-dependent activation of the plasma membrane H+-ATPase in guard cell protoplasts. PHOT2 possesses two LOV (LOV1 and LOV2, for light-oxygen-voltage-sensing) domains involved in FMN-binding and a C-terminus forming a serine/threonine kinase domain. LOV2 acts as an inhibitor of phototropin kinase in the dark, and light cancels the inhibition through cysteine-FMN adduct formation. LOV1 in contrast acts as an attenuator of photoactivation. Localized to the Golgi apparatus under the induction of blue light. The mRNA is cell-to-cell mobile.</t>
  </si>
  <si>
    <t>BolC03g013430.2J</t>
  </si>
  <si>
    <t>AT5G58130</t>
  </si>
  <si>
    <t>REPRESSOR OF SILENCING 3; ROS3</t>
  </si>
  <si>
    <t>Encodes ROS3 (repressor of silencing 3), a RNA-binding protein required for DNA demethylation.</t>
  </si>
  <si>
    <t>BolC03g013440.2J</t>
  </si>
  <si>
    <t>AT5G58110</t>
  </si>
  <si>
    <t>chaperone binding / ATPase activator;(source:Araport11)</t>
  </si>
  <si>
    <t>BolC03g013450.2J</t>
  </si>
  <si>
    <t>AT5G58070</t>
  </si>
  <si>
    <t>ATTIL; TEMPERATURE-INDUCED LIPOCALIN; TIL</t>
  </si>
  <si>
    <t>Encodes a temperature-induced lipocalin TIL1. Involved in thermotolerance. Peripherally associated with plasma membrane.</t>
  </si>
  <si>
    <t>BolC03g013460.2J</t>
  </si>
  <si>
    <t>AT5G58060</t>
  </si>
  <si>
    <t>ATGP1; ATYKT61; YKT61</t>
  </si>
  <si>
    <t>Constitutively expressed SNARE protein of the YKT6 family.</t>
  </si>
  <si>
    <t>BolC03g013470.2J</t>
  </si>
  <si>
    <t>BolC03g013480.2J</t>
  </si>
  <si>
    <t>BolC03g013490.2J</t>
  </si>
  <si>
    <t>AT5G58170</t>
  </si>
  <si>
    <t>GDPDL7; GLYCEROPHOSPHODIESTER PHOSPHODIESTERASE (GDPD) LIKE 7; SHV3-LIKE 5; SVL5</t>
  </si>
  <si>
    <t>Encodes a member of the glycerophosphodiester phosphodiesterase like (GDPD-like) family.</t>
  </si>
  <si>
    <t>BolC03g013500.2J</t>
  </si>
  <si>
    <t>AT5G58040</t>
  </si>
  <si>
    <t>ATFIP1[V]; ATFIPS5; FIP1; FIP1[V]; FIPS5; HOMOLOG OF YEAST FIP1 [V]</t>
  </si>
  <si>
    <t>Encodes a subunit of the polyadenylation apparatus that interacts with and stimulates the activity of poly(A) polymerase. Additionally , it interacts with several polyadenylation factor subunits and is an RNA-binding protein. It is suggested that this protein coordinates a number of polyadenylation factor subunits with PAP and with RNA. The mRNA is cell-to-cell mobile.</t>
  </si>
  <si>
    <t>BolC03g013510.2J</t>
  </si>
  <si>
    <t>AT5G58030</t>
  </si>
  <si>
    <t>TRAPPC5</t>
  </si>
  <si>
    <t>Part of multi-protein complex, acting as guanine nucleotide exchange factors (GEFs) and possibly as tethers, regulating intracellular trafficking.</t>
  </si>
  <si>
    <t>BolC03g013520.2J</t>
  </si>
  <si>
    <t>AT5G58010</t>
  </si>
  <si>
    <t>DEFECTIVE REGION OF POLLEN 3; DROP3; LJRHL1-LIKE 3; LRL3</t>
  </si>
  <si>
    <t>Encodes a basic helix-loop-helix (bHLH) protein that regulates root hair development. One of the three Arabidopsis homologs of the Lotus japonicus ROOTHAIRLESS1 (LjRHL1) gene: At2g24260 (AtLRL1), At4g30980 (AtLRL2), and At5g58010 (AtLRL3).</t>
  </si>
  <si>
    <t>BolC03g013530.2J</t>
  </si>
  <si>
    <t>AT5G58003</t>
  </si>
  <si>
    <t>Encodes a polypeptide that contains FCPH and BRCT domains. RNAi suppression mutant lines were generated, which displayed a range of phenotypic abnormalities, including: incomplete to no cotyledon expansion, slow growth, epinastic leaves or small inflorescences.</t>
  </si>
  <si>
    <t>BolC03g013540.2J</t>
  </si>
  <si>
    <t>AT5G57990</t>
  </si>
  <si>
    <t>UBIQUITIN-SPECIFIC PROTEASE 23; UBP23</t>
  </si>
  <si>
    <t>Encodes a ubiquitin-specific protease.</t>
  </si>
  <si>
    <t>BolC03g013550.2J</t>
  </si>
  <si>
    <t>AT5G57980</t>
  </si>
  <si>
    <t>RNA POLYMERASE II FIFTH LARGEST SUBUNIT, C; RPB5C</t>
  </si>
  <si>
    <t>NRPB5-like protein of unknown function; homologous to budding yeast RPB5</t>
  </si>
  <si>
    <t>BolC03g013560.2J</t>
  </si>
  <si>
    <t>AT5G57920</t>
  </si>
  <si>
    <t>early nodulin-like protein 10;(source:Araport11)</t>
  </si>
  <si>
    <t>BolC03g013570.2J</t>
  </si>
  <si>
    <t>AT5G57910</t>
  </si>
  <si>
    <t>ribosomal RNA small subunit methyltransferase G;(source:Araport11)</t>
  </si>
  <si>
    <t>BolC03g013580.2J</t>
  </si>
  <si>
    <t>AT5G57860</t>
  </si>
  <si>
    <t>BolC03g013590.2J</t>
  </si>
  <si>
    <t>AT5G57850</t>
  </si>
  <si>
    <t>4-AMINO-4-DEOXYCHORISMATE LYASE; ADCL; D-AA SPECIFIC TRANSAMINASE D-AAT; DAT1</t>
  </si>
  <si>
    <t>ADCL encodes a protein that acts as a 4-amino-4-deoxychorismate lyase. It catalyzes the production 4-aminobenzoate (pABA) production which is required for folate biosynthesis. The enzyme localizes to chloroplasts based on an import assay and GFP localization experiments. Involved in D-Amino Acid Stimulated Ethylene Production.</t>
  </si>
  <si>
    <t>BolC03g013600.2J</t>
  </si>
  <si>
    <t>AT5G57840</t>
  </si>
  <si>
    <t>encodes a protein whose sequence is similar to anthranilate N-hydroxycinnamoyl/benzoyltransferase from Dianthus caryophyllus (gi:2239091)</t>
  </si>
  <si>
    <t>BolC03g013610.2J</t>
  </si>
  <si>
    <t>AT5G57830</t>
  </si>
  <si>
    <t>MYOB12</t>
  </si>
  <si>
    <t>zein-binding protein (Protein of unknown function, DUF593);(source:Araport11)</t>
  </si>
  <si>
    <t>BolC03g013620.2J</t>
  </si>
  <si>
    <t>AT5G57800</t>
  </si>
  <si>
    <t>CER3; ECERIFERUM 3; FACELESS POLLEN 1; FLP1; WAX2; YRE</t>
  </si>
  <si>
    <t>encodes a transmembrane protein with similarity to the sterol desaturase family at the N-terminus and to the short-chain dehydrogenase/reductase family at the C-terminus. Mutant analyses indicate this protein is involved in cuticle membrane and wax biosynthesis. The mRNA is cell-to-cell mobile.</t>
  </si>
  <si>
    <t>BolC03g014780.2J</t>
  </si>
  <si>
    <t>AT5G56150</t>
  </si>
  <si>
    <t>UBC30; UBIQUITIN-CONJUGATING ENZYME 30</t>
  </si>
  <si>
    <t>ubiquitin-conjugating enzyme 30;(source:Araport11)</t>
  </si>
  <si>
    <t>BolC03g014790.2J</t>
  </si>
  <si>
    <t>AT5G56140</t>
  </si>
  <si>
    <t>RNA-binding KH domain-containing protein;(source:Araport11)</t>
  </si>
  <si>
    <t>BolC03g014800.2J</t>
  </si>
  <si>
    <t>AT5G56010 (T)</t>
  </si>
  <si>
    <t>ATHSP90-3; ATHSP90.3; HEAT SHOCK PROTEIN 81-3; HEAT SHOCK PROTEIN 81.3; HEAT SHOCK PROTEIN 90-3; HEAT SHOCK PROTEIN 90.3; HSP81-3; HSP81.3</t>
  </si>
  <si>
    <t>A member of heat shock protein 90 (HSP90) gene family. Expressed in all tissues and abundant in root apical meristem, pollen and tapetum. Expression is NOT heat-induced but induced by IAA and NaCl. Overexpression reduced tolerance to heat and conferred higher tolerance to calcium. The mRNA is cell-to-cell mobile.</t>
  </si>
  <si>
    <t>BolC03g014810.2J</t>
  </si>
  <si>
    <t>AT5G55990</t>
  </si>
  <si>
    <t>Encodes a member of the Arabidopsis CBL (Calcineurin B-like Calcium Sensor) protein family.</t>
  </si>
  <si>
    <t>BolC03g014820.2J</t>
  </si>
  <si>
    <t>AT5G55970</t>
  </si>
  <si>
    <t>DDR1; DROUGHT-RESPONSIVE RING PROTEIN 1</t>
  </si>
  <si>
    <t>Drought-induced gene encoding an ER-localized RING-type E3 Ub ligase.</t>
  </si>
  <si>
    <t>BolC03g014830.2J</t>
  </si>
  <si>
    <t>BolC03g014840.2J</t>
  </si>
  <si>
    <t>BolC03g014850.2J</t>
  </si>
  <si>
    <t>AT5G55940</t>
  </si>
  <si>
    <t>EMB2731; EMBRYO DEFECTIVE 2731</t>
  </si>
  <si>
    <t>Uncharacterized protein family (UPF0172);(source:Araport11)</t>
  </si>
  <si>
    <t>BolC03g014860.2J</t>
  </si>
  <si>
    <t>AT5G55930</t>
  </si>
  <si>
    <t>ARABIDOPSIS THALIANA OLIGOPEPTIDE TRANSPORTER 1; ATOPT1; OLIGOPEPTIDE TRANSPORTER 1; OPT1</t>
  </si>
  <si>
    <t>oligopeptide transporter</t>
  </si>
  <si>
    <t>BolC03g014870.2J</t>
  </si>
  <si>
    <t>AT4G26600</t>
  </si>
  <si>
    <t>ATTRM4D; NOP2B; TRM4D; TRNA METHYLTRANSFERASE 4D</t>
  </si>
  <si>
    <t>BolC03g014880.2J</t>
  </si>
  <si>
    <t>AT5G55910</t>
  </si>
  <si>
    <t>AGC VIIIA KINASE 1-1; AGC1-1; D6 PROTEIN KINASE; D6PK</t>
  </si>
  <si>
    <t>Member of AGC VIIIa Kinase family. D6PK is a protein kinase involved that plays a role in polar auxin transport. Most likely acts redundantly with the related proteins: D6PKL1,D6PKL2,and D6PKL3. PIN1 is a target of D6PK phosphorylation. D6PK is associated with sterol enriched membrane rafts and may be involved in regulation of the switch from basal to planar polarity during root hair initiation. Involved in pulse-induced phototropism but also for time-dependent second positive phototropism. Works with PIN3 in the same genetic pathway of hypocotyl phototropism under all light conditions. Involved in the generation of auxin asymmetrical distribution induced by phototropic stimulation.</t>
  </si>
  <si>
    <t>BolC03g014890.2J</t>
  </si>
  <si>
    <t>AT5G55860</t>
  </si>
  <si>
    <t>TOUCH-REGULATED PHOSPHOPROTEIN1; TREPH1</t>
  </si>
  <si>
    <t>WEB1/PMI2 related protein involved in mecahnotransduction.TREPH1 is phosphorylated at position S625 in response to touch, and this is required for mechanosensitive growth response.</t>
  </si>
  <si>
    <t>BolC03g014900.2J</t>
  </si>
  <si>
    <t>AT5G55820</t>
  </si>
  <si>
    <t>INCENP</t>
  </si>
  <si>
    <t>Encodes a plant ortholog of the inner centromere protein (INCENP), which is implicated in the control of chromosome segregation and cytokinesis in yeast and animals. Required for female gametophytic cell specification and seed development.</t>
  </si>
  <si>
    <t>BolC03g014910.2J</t>
  </si>
  <si>
    <t>AT5G55810</t>
  </si>
  <si>
    <t>ATNMNAT; NICOTINATE/NICOTINAMIDE MONONUCLEOTIDE ADENYLTRANSFERASE; NMNAT</t>
  </si>
  <si>
    <t>encodes a bi-functional enzyme that expresses both nicotinamide-nucleotide adenylyltransferase (2.7.7.1) and nicotinate-nucleotide adenylyltransferase (2.7.7.18)activity.</t>
  </si>
  <si>
    <t>BolC03g014920.2J</t>
  </si>
  <si>
    <t>AT2G20515</t>
  </si>
  <si>
    <t>pollen Ole e I family allergen protein;(source:Araport11)</t>
  </si>
  <si>
    <t>BolC03g014930.2J</t>
  </si>
  <si>
    <t>AT5G55760</t>
  </si>
  <si>
    <t>SIRTUIN 1; SRT1</t>
  </si>
  <si>
    <t>Encodes SRT1, a member of the SIR2 (sirtuin) family HDAC (histone deacetylase) (SRT1/AT5g55760, SRT2/AT5G09230).</t>
  </si>
  <si>
    <t>BolC03g014940.2J</t>
  </si>
  <si>
    <t>AT5G55730</t>
  </si>
  <si>
    <t>FASCICLIN-LIKE ARABINOGALACTAN 1; FLA1</t>
  </si>
  <si>
    <t>Encodes fasciclin-like arabinogalactan-protein 1 (Fla1). fla1 mutants show defects in shoot regeneration. Possibly involved in embryogenesis and seed development.</t>
  </si>
  <si>
    <t>BolC03g014950.2J</t>
  </si>
  <si>
    <t>BolC03g014960.2J</t>
  </si>
  <si>
    <t>AT5G55710</t>
  </si>
  <si>
    <t>ATTIC20-V; TIC20-V; TRANSLOCON AT THE INNER ENVELOPE MEMBRANE OF CHLOROPLASTS 20-V</t>
  </si>
  <si>
    <t>Encodes a component of the TIC (translocon at the inner envelope membrane of chloroplasts) protein translocation machinery mediating the protein translocation across the inner envelope of plastids. The Arabidopsis genome encodes four Tic20 homologous proteins, AT1G04940(Tic20-I), AT2G47840(Tic20-II), AT4G03320(Tic20-IV) and AT5G55710(Tic20-V).</t>
  </si>
  <si>
    <t>BolC03g035520.2J</t>
  </si>
  <si>
    <t>AT4G00050</t>
  </si>
  <si>
    <t>PHYTOCHROME INTERACTING FACTOR 8; PIF8; UNE10; UNFERTILIZED EMBRYO SAC 10</t>
  </si>
  <si>
    <t>Encodes a phytochrome interacting factor that inhibits phytochrome A-mediated far-red light responses and binds to promoter regions of AT2G46970 and AT3G62090.</t>
  </si>
  <si>
    <t>BolC03g035530.2J</t>
  </si>
  <si>
    <t>AT1G30890</t>
  </si>
  <si>
    <t>Integral membrane HRF1 family protein;(source:Araport11)</t>
  </si>
  <si>
    <t>BolC03g035540.2J</t>
  </si>
  <si>
    <t>AT3G02000</t>
  </si>
  <si>
    <t>ROXY1</t>
  </si>
  <si>
    <t>Encodes a member of the CC-type glutaredoxin (ROXY) family that has been shown to interact with the transcription factor TGA2 and suppress ORA59 promoter activity. It is required for proper petal initiation and organogenesis. It is likely to function in the temporal and spatial expression regulation of AGAMOUS in the first and second whorl. Its function is dependent on the Cysteine 49 residue and its nuclear localization. ROXY1 interacts in vitro and in vivo with members of the TGA family of transcription factors (e.g. TGA2, TGA3, TGA7 and PAN).</t>
  </si>
  <si>
    <t>BolC03g035550.2J</t>
  </si>
  <si>
    <t>AT3G01990</t>
  </si>
  <si>
    <t>Member of a small family of ACT domain containing proteins in Arabidopsis. ACT domains are involved in amino acid binding.</t>
  </si>
  <si>
    <t>BolC03g035560.2J</t>
  </si>
  <si>
    <t>AT3G01870 (T)</t>
  </si>
  <si>
    <t>hypothetical protein (DUF946);(source:Araport11)</t>
  </si>
  <si>
    <t>BolC03g035570.2J</t>
  </si>
  <si>
    <t>AT3G01860</t>
  </si>
  <si>
    <t>BolC03g035580.2J</t>
  </si>
  <si>
    <t>AT3G01830</t>
  </si>
  <si>
    <t>Calcium-binding EF-hand family protein;(source:Araport11)</t>
  </si>
  <si>
    <t>BolC03g035590.2J</t>
  </si>
  <si>
    <t>AT3G01820</t>
  </si>
  <si>
    <t>P-loop containing nucleoside triphosphate hydrolases superfamily protein;(source:Araport11)</t>
  </si>
  <si>
    <t>BolC03g035600.2J</t>
  </si>
  <si>
    <t>AT3G01810</t>
  </si>
  <si>
    <t>EEIG1/EHBP1 protein amino-terminal domain protein;(source:Araport11)</t>
  </si>
  <si>
    <t>BolC03g035610.2J</t>
  </si>
  <si>
    <t>AT3G01800</t>
  </si>
  <si>
    <t>Ribosome recycling factor;(source:Araport11)</t>
  </si>
  <si>
    <t>BolC03g035620.2J</t>
  </si>
  <si>
    <t>AT3G01790</t>
  </si>
  <si>
    <t>Ribosomal protein L13 family protein;(source:Araport11)</t>
  </si>
  <si>
    <t>BolC03g035630.2J</t>
  </si>
  <si>
    <t>AT3G01780</t>
  </si>
  <si>
    <t>TPLATE</t>
  </si>
  <si>
    <t>Encodes TPLATE, a cytokinesis protein targeted to the cell plate. Functions in vesicle-trafficking events required for site-specific cell wall modifications during pollen germination and for anchoring of the cell plate to the mother wall at the correct cortical position.</t>
  </si>
  <si>
    <t>BolC03g035640.2J</t>
  </si>
  <si>
    <t>AT3G01750</t>
  </si>
  <si>
    <t>Ankyrin repeat family protein;(source:Araport11)</t>
  </si>
  <si>
    <t>BolC03g035650.2J</t>
  </si>
  <si>
    <t>AT3G01740</t>
  </si>
  <si>
    <t>Mitochondrial ribosomal protein L37;(source:Araport11)</t>
  </si>
  <si>
    <t>BolC03g035660.2J</t>
  </si>
  <si>
    <t>AT3G01720</t>
  </si>
  <si>
    <t>ATSERGT1</t>
  </si>
  <si>
    <t>peptidyl serine alpha-galactosyltransferase;(source:Araport11)</t>
  </si>
  <si>
    <t>BolC03g035670.2J</t>
  </si>
  <si>
    <t>AT3G01710</t>
  </si>
  <si>
    <t>TPX2 (targeting protein for Xklp2) protein family;(source:Araport11)</t>
  </si>
  <si>
    <t>BolC03g035680.2J</t>
  </si>
  <si>
    <t>AT3G01700</t>
  </si>
  <si>
    <t>AGP11; ARABINOGALACTAN PROTEIN 11; ATAGP11</t>
  </si>
  <si>
    <t>Encodes an arabinogalactan protein that is expressed in pollen, pollen sac and pollen tube. Loss of AGP11 function results in decreased fertility due to defects in pollen tube growth.</t>
  </si>
  <si>
    <t>BolC03g035690.2J</t>
  </si>
  <si>
    <t>AT3G01670 (T)</t>
  </si>
  <si>
    <t>Encodes a protein localized to phloem filaments that is required for phloem filament formation.The mRNA is cell-to-cell mobile.</t>
  </si>
  <si>
    <t>BolC03g035700.2J</t>
  </si>
  <si>
    <t>AT3G01650</t>
  </si>
  <si>
    <t>RGLG1; RING DOMAIN LIGASE1</t>
  </si>
  <si>
    <t>Encodes RGLG1 (RING domain ligase 1), a RING domain ubiquitin E3 ligase that negatively regulates the drought stress response by mediating ERF53 transcriptional activity. ABA inhibits myristoylation and induces shuttling of the RGLG1 to promote nuclear degradation of PP2CA.</t>
  </si>
  <si>
    <t>BolC03g035710.2J</t>
  </si>
  <si>
    <t>AT3G01640</t>
  </si>
  <si>
    <t>ARABIDOPSIS THALIANA GLUCURONOKINASE; ATGLCAK; GLCAK; GLUCURONOKINASE G</t>
  </si>
  <si>
    <t>AtGlcAK is a sugar kinase able to phosphorylate D-GlcA to D-GlcA-1-phosphate in the presence of ATP.</t>
  </si>
  <si>
    <t>BolC03g043460.2J</t>
  </si>
  <si>
    <t>AT3G14860</t>
  </si>
  <si>
    <t>NHL domain-containing protein;(source:Araport11)</t>
  </si>
  <si>
    <t>BolC03g043470.2J</t>
  </si>
  <si>
    <t>AT3G14870</t>
  </si>
  <si>
    <t>CHIQL4; CHIQUITA1-LIKE 4</t>
  </si>
  <si>
    <t>hypothetical protein (DUF641);(source:Araport11)</t>
  </si>
  <si>
    <t>BolC03g043480.2J</t>
  </si>
  <si>
    <t>BolC03g043490.2J</t>
  </si>
  <si>
    <t>AT3G14890</t>
  </si>
  <si>
    <t>ZDP; ZINC 4 FINGER DNA 3'-PHOSPHOESTERASE</t>
  </si>
  <si>
    <t>Encodes a base excision repair protein that, together with APE2, it plays overlapping roles in the maintenance of epigenome and genome stability in plants.</t>
  </si>
  <si>
    <t>BolC03g043500.2J</t>
  </si>
  <si>
    <t>AT3G14920</t>
  </si>
  <si>
    <t>Peptide-N4-(N-acetyl-beta-glucosaminyl)asparagine amidase A protein;(source:Araport11)</t>
  </si>
  <si>
    <t>BolC03g043510.2J</t>
  </si>
  <si>
    <t>AT3G14940</t>
  </si>
  <si>
    <t>ATPPC3; PHOSPHOENOLPYRUVATE CARBOXYLASE 3; PPC3</t>
  </si>
  <si>
    <t>Encodes a cytosolic phosphoenolpyruvate carboxylase (PEPC) that has activity when expressed in E.coli. Its mRNA is most abundantly expressed in roots and siliques. PPC3 belongs to the plant-type PEPC family. It can form an enzymatically active complex with a castor bean ortholog of PPC4, which encodes a bacterial-type PEPC. The mRNA is cell-to-cell mobile.</t>
  </si>
  <si>
    <t>BolC03g043520.2J</t>
  </si>
  <si>
    <t>AT3G14960</t>
  </si>
  <si>
    <t>Galactosyltransferase family protein;(source:Araport11)</t>
  </si>
  <si>
    <t>BolC03g043530.2J</t>
  </si>
  <si>
    <t>AT3G14990</t>
  </si>
  <si>
    <t>ATDJ1A; DJ-1 HOMOLOG A; DJ-1A; DJ1A</t>
  </si>
  <si>
    <t>Encodes a homolog of animal DJ-1 superfamily protein. In the A. thaliana genome, three genes encoding close homologs of human DJ-1 were identified AT3G14990 (DJ1A), AT1G53280 (DJ1B) and AT4G34020 (DJ1C). Among the three homologs, DJ1C is essential for chloroplast development and viability. It exhibits glyoxalase activity towards glyoxal and methylglyoxal. The mRNA is cell-to-cell mobile.</t>
  </si>
  <si>
    <t>BolC03g043540.2J</t>
  </si>
  <si>
    <t>AT3G15000</t>
  </si>
  <si>
    <t>MORF8; MULTIPLE ORGANELLAR RNA EDITING FACTOR 8; RIP1; RNA-EDITING FACTOR INTERACTING PROTEIN 1</t>
  </si>
  <si>
    <t>Encodes RIP1 (RNA-editing factor interacting protein 1). Involved in chloroplast and mitochondrial RNA editing. The mRNA is cell-to-cell mobile.</t>
  </si>
  <si>
    <t>BolC03g043550.2J</t>
  </si>
  <si>
    <t>BolC03g043560.2J</t>
  </si>
  <si>
    <t>BolC03g043570.2J</t>
  </si>
  <si>
    <t>AT3G15030</t>
  </si>
  <si>
    <t>Arabidopsis thaliana TCP family transcription factor. Regulated by miR319. Involved in heterchronic regulation of leaf differentiation.</t>
  </si>
  <si>
    <t>BolC03g043580.2J</t>
  </si>
  <si>
    <t>AT3G15040</t>
  </si>
  <si>
    <t>senescence regulator (Protein of unknown function, DUF584);(source:Araport11)</t>
  </si>
  <si>
    <t>BolC03g043590.2J</t>
  </si>
  <si>
    <t>BolC03g043600.2J</t>
  </si>
  <si>
    <t>AT3G15060</t>
  </si>
  <si>
    <t>ATRABA1G; RAB GTPASE HOMOLOG A1G; RABA1G</t>
  </si>
  <si>
    <t>RAB GTPase homolog A1G;(source:Araport11)</t>
  </si>
  <si>
    <t>BolC03g043610.2J</t>
  </si>
  <si>
    <t>AT3G15070</t>
  </si>
  <si>
    <t>CTL02; TEAR2; TIE1-ASSOCIATED 33 RING-TYPE E3 LIGASE 2</t>
  </si>
  <si>
    <t>Encodes a RING-type E3 ligase that positively regulates CIN-like TCP activity to promote leaf development by mediating the degradation of the TCP repressor TIE1.</t>
  </si>
  <si>
    <t>BolC03g043620.2J</t>
  </si>
  <si>
    <t>BolC03g043630.2J</t>
  </si>
  <si>
    <t>BolC03g043640.2J</t>
  </si>
  <si>
    <t>AT3G15090</t>
  </si>
  <si>
    <t>GroES-like zinc-binding alcohol dehydrogenase family protein;(source:Araport11)</t>
  </si>
  <si>
    <t>BolC03g043650.2J</t>
  </si>
  <si>
    <t>AT3G15120</t>
  </si>
  <si>
    <t>BRAT1 PARTNER 1; BRP1</t>
  </si>
  <si>
    <t>Encodes BRP1, an ATPase domain-containing protein that interacts with BRAT1 to negatively regulate transcriptional silencing at methylated genomic regions.</t>
  </si>
  <si>
    <t>BolC03g043660.2J</t>
  </si>
  <si>
    <t>BolC03g043670.2J</t>
  </si>
  <si>
    <t>AT3G15130</t>
  </si>
  <si>
    <t>Tetratricopeptide repeat (TPR)-like superfamily protein;(source:Araport11)</t>
  </si>
  <si>
    <t>BolC03g043680.2J</t>
  </si>
  <si>
    <t>AT3G15160</t>
  </si>
  <si>
    <t>AP-5 complex subunit zeta-1;(source:Araport11)</t>
  </si>
  <si>
    <t>BolC03g057910.2J</t>
  </si>
  <si>
    <t>AT5G63135</t>
  </si>
  <si>
    <t>transcription termination factor;(source:Araport11)</t>
  </si>
  <si>
    <t>BolC03g057920.2J</t>
  </si>
  <si>
    <t>AT5G63130</t>
  </si>
  <si>
    <t>Octicosapeptide/Phox/Bem1p family protein;(source:Araport11)</t>
  </si>
  <si>
    <t>BolC03g057930.2J</t>
  </si>
  <si>
    <t>BolC03g057940.2J</t>
  </si>
  <si>
    <t>AT5G63110</t>
  </si>
  <si>
    <t>ATHDA6; AXE1; HDA6; HDAC6; HISTONE DEACETYLASE 6; RNA-MEDIATED TRANSCRIPTIONAL SILENCING 1; RPD3B; RTS1; SIL1</t>
  </si>
  <si>
    <t>RPD3-like histone deacetylase. HDA6 mutations specifically increase the expression of auxin-responsive transgenes, suggesting a role in transgene silencing.</t>
  </si>
  <si>
    <t>BolC03g057950.2J</t>
  </si>
  <si>
    <t>AT5G63090</t>
  </si>
  <si>
    <t>LATERAL ORGAN BOUNDARIES; LOB</t>
  </si>
  <si>
    <t>Involved in lateral organ development</t>
  </si>
  <si>
    <t>BolC03g057960.2J</t>
  </si>
  <si>
    <t>AT3G62850</t>
  </si>
  <si>
    <t>zinc finger protein-like protein;(source:Araport11)</t>
  </si>
  <si>
    <t>BolC03g057970.2J</t>
  </si>
  <si>
    <t>AT5G63050</t>
  </si>
  <si>
    <t>EMB2759; EMBRYO DEFECTIVE 2759</t>
  </si>
  <si>
    <t>embryo defective 2759;(source:Araport11)</t>
  </si>
  <si>
    <t>BolC03g057980.2J</t>
  </si>
  <si>
    <t>BolC03g057990.2J</t>
  </si>
  <si>
    <t>AT5G63030</t>
  </si>
  <si>
    <t>GLUTAREDOXIN C1; GRXC1</t>
  </si>
  <si>
    <t>Thioredoxin superfamily protein, redox sensor.</t>
  </si>
  <si>
    <t>BolC03g058000.2J</t>
  </si>
  <si>
    <t>AT5G63010</t>
  </si>
  <si>
    <t>BolC03g058010.2J</t>
  </si>
  <si>
    <t>AT5G63000</t>
  </si>
  <si>
    <t>Mitochondrial import inner membrane translocase subunit Tim17/Tim22/Tim23 family protein;(source:Araport11)</t>
  </si>
  <si>
    <t>BolC03g058020.2J</t>
  </si>
  <si>
    <t>AT5G62990</t>
  </si>
  <si>
    <t>EMB1692; EMBRYO DEFECTIVE 1692; LEFKO; LEFKOTHEA</t>
  </si>
  <si>
    <t>Nucleus-encoded RNA-binding protein which exists only in embryophytes, catalyzes nuclear pre-mRNA and chloroplast group II intron splicing.</t>
  </si>
  <si>
    <t>BolC04g004060.2J</t>
  </si>
  <si>
    <t>AT2G42480 (T)</t>
  </si>
  <si>
    <t>MATH domain/coiled-coil protein;(source:Araport11)</t>
  </si>
  <si>
    <t>BolC04g004070.2J</t>
  </si>
  <si>
    <t>AT3G53930</t>
  </si>
  <si>
    <t>ATG1B; AUTOPHAGY-RELATED PROTEIN 1B</t>
  </si>
  <si>
    <t>BolC04g004080.2J</t>
  </si>
  <si>
    <t>BolC04g004090.2J</t>
  </si>
  <si>
    <t>BolC04g004100.2J</t>
  </si>
  <si>
    <t>AT2G42500</t>
  </si>
  <si>
    <t>Encodes one of the isoforms of the catalytic subunit of protein phosphatase 2A: AT1G59830/PP2A-1, AT1G10430/PP2A-2, At2g42500/PP2A-3, At3g58500/PP2A-4 [Plant Molecular Biology (1993) 21:475-485 and (1994) 26:523-528; Note that in more recent publications, there is mixed use of gene names for PP2A-3 and PP2A-4 - some refer to At2g42500 as PP2A-3 and some as PP2A-4]. ACR4 phosphorylates the PROTEIN PHOSPHATASE 2A-3 (PP2A-3) catalytic subunit of the PP2A phosphatase holoenzyme and PP2A dephosphorylates ACR4.</t>
  </si>
  <si>
    <t>BolC04g004110.2J</t>
  </si>
  <si>
    <t>AT1G54380</t>
  </si>
  <si>
    <t>GEMIN2</t>
  </si>
  <si>
    <t>Encodes GEMIN2, a spliceosomal small nuclear ribonucleoprotein assembly factor conserved from yeast to humans. GEMIN2 is a key component of a posttranscriptional regulatory mechanism that ensures the appropriate acclimation of plants to daily and seasonal changes in temperature conditions. It controls the alternative splicing of several circadian clock genes and attenuates the effects of temperature on the circadian period.</t>
  </si>
  <si>
    <t>BolC04g004120.2J</t>
  </si>
  <si>
    <t>AT2G42550</t>
  </si>
  <si>
    <t>BolC04g004130.2J</t>
  </si>
  <si>
    <t>AT2G42570</t>
  </si>
  <si>
    <t>TBL39; TRICHOME BIREFRINGENCE-LIKE 39</t>
  </si>
  <si>
    <t>Encodes a member of the TBL (TRICHOME BIREFRINGENCE-LIKE) gene family containing a plant-specific DUF231 (domain of unknown function) domain. TBL gene family has 46 members, two of which (TBR/AT5G06700 and TBL3/AT5G01360) have been shown to be involved in the synthesis and deposition of secondary wall cellulose, presumably by influencing the esterification state of pectic polymers. A nomenclature for this gene family has been proposed (Volker Bischoff &amp; Wolf Scheible, 2010, personal communication).</t>
  </si>
  <si>
    <t>BolC04g004140.2J</t>
  </si>
  <si>
    <t>BolC04g004150.2J</t>
  </si>
  <si>
    <t>AT2G42580</t>
  </si>
  <si>
    <t>TETRATRICOPETIDE-REPEAT THIOREDOXIN-LIKE 3; TTL3; VHI-INTERACTING TPR CONTAINING PROTEIN; VIT</t>
  </si>
  <si>
    <t>Encodes a member of the TTL family and contains a thioredoxin like domain and three tandom TPRs. Interacts physically with BRL2/VH1 and appears to play a role in brassiosteroid and auxin signaling. Belongs to one of the 36 carboxylate clamp (CC)-tetratricopeptide repeat (TPR) proteins (Prasad 2010, Pubmed ID: 20856808) with potential to interact with Hsp90/Hsp70 as co-chaperones. The TTL family is required for osmotic stress tolerance and male sporogenesis. The mRNA is cell-to-cell mobile.</t>
  </si>
  <si>
    <t>BolC04g004160.2J</t>
  </si>
  <si>
    <t>BolC04g004170.2J</t>
  </si>
  <si>
    <t>AT2G42600</t>
  </si>
  <si>
    <t>Encodes one of four Arabidopsis phosphoenolpyruvate carboxylase proteins.PPC1 and PPC2 are crucial for balancing carbon and nitrogen metabolism.</t>
  </si>
  <si>
    <t>BolC04g004180.2J</t>
  </si>
  <si>
    <t>AT1G48400 (T)</t>
  </si>
  <si>
    <t>F-box/RNI-like/FBD-like domains-containing protein;(source:Araport11)</t>
  </si>
  <si>
    <t>BolC04g004710.2J</t>
  </si>
  <si>
    <t>BolC04g004720.2J</t>
  </si>
  <si>
    <t>BolC04g004730.2J</t>
  </si>
  <si>
    <t>AT2G43160</t>
  </si>
  <si>
    <t>EPS2; EPSIN2</t>
  </si>
  <si>
    <t>Involved in plant trans-Golgi network (TGN) transport.</t>
  </si>
  <si>
    <t>BolC04g004740.2J</t>
  </si>
  <si>
    <t>AT2G43190</t>
  </si>
  <si>
    <t>POP4; SIMILAR TO YEAST POP4</t>
  </si>
  <si>
    <t>Encodes a protein involved in rRNA but not tRNA maturation.</t>
  </si>
  <si>
    <t>BolC04g004750.2J</t>
  </si>
  <si>
    <t>AT2G43230</t>
  </si>
  <si>
    <t>CARK6; CYTOSOLIC ABA RECEPTOR KINASE 6</t>
  </si>
  <si>
    <t>Member of cytosolic ABA receptor kinases; interacts with ABA receptors RCAR11-14. Positively regulates germination, seedling architecture and root growth in response to ABA.</t>
  </si>
  <si>
    <t>BolC04g004760.2J</t>
  </si>
  <si>
    <t>AT2G43250</t>
  </si>
  <si>
    <t>BolC04g004770.2J</t>
  </si>
  <si>
    <t>BolC04g004780.2J</t>
  </si>
  <si>
    <t>AT5G19680</t>
  </si>
  <si>
    <t>Leucine-rich repeat (LRR) family protein;(source:Araport11)</t>
  </si>
  <si>
    <t>BolC04g004790.2J</t>
  </si>
  <si>
    <t>AT2G43260 (T)</t>
  </si>
  <si>
    <t>BolC04g004800.2J</t>
  </si>
  <si>
    <t>BolC04g004810.2J</t>
  </si>
  <si>
    <t>BolC04g004820.2J</t>
  </si>
  <si>
    <t>AT2G43330</t>
  </si>
  <si>
    <t>ATINT1; INOSITOL TRANSPORTER 1; INT1</t>
  </si>
  <si>
    <t>Encodes a tonoplast-localized myo-inositol exporter, involved in efflux of myo-inositol from the vacuole to the cytosol. The gene is ubiquitously expressed. Reduced root growth in knock-out mutants grown on low inositol agar medium.</t>
  </si>
  <si>
    <t>BolC04g004830.2J</t>
  </si>
  <si>
    <t>AT2G43340</t>
  </si>
  <si>
    <t>hypothetical protein (DUF1685);(source:Araport11)</t>
  </si>
  <si>
    <t>BolC04g004840.2J</t>
  </si>
  <si>
    <t>AT2G43360</t>
  </si>
  <si>
    <t>BIO2; BIOB; BIOTIN AUXOTROPH 2; BIOTIN AUXOTROPH B; EMB49</t>
  </si>
  <si>
    <t>Catalyzes the conversion of dethiobiotin to biotin.</t>
  </si>
  <si>
    <t>BolC04g004850.2J</t>
  </si>
  <si>
    <t>BolC04g004860.2J</t>
  </si>
  <si>
    <t>AT5G09950</t>
  </si>
  <si>
    <t>MEF7; MITOCHONDRIAL EDITING FACTOR 7</t>
  </si>
  <si>
    <t>Encodes a DYW-class PPR protein required for RNA editing at four sites in mitochondria of A. thaliana.</t>
  </si>
  <si>
    <t>BolC04g004870.2J</t>
  </si>
  <si>
    <t>AT2G43410</t>
  </si>
  <si>
    <t>FPA</t>
  </si>
  <si>
    <t>FPA is a gene that regulates flowering time in Arabidopsis via a pathway that is independent of daylength (the autonomous pathway). Mutations in FPA result in extremely delayed flowering. Double mutants with FCA have reduced fertility and single/double mutants have defects in siRNA mediated chromatin silencing.</t>
  </si>
  <si>
    <t>BolC04g004880.2J</t>
  </si>
  <si>
    <t>AT2G43430</t>
  </si>
  <si>
    <t>GLX2-1; GLYOXALASE 2-1</t>
  </si>
  <si>
    <t>Encodes a predicted mitochondrial glyoxalase GLX2-1. Studies using recombinant protein show that GLX2-1 contains a dinuclear metal binding site, but does not have glyoxalase 2 activity. Required for abiotic stress but not for normal plant growth.</t>
  </si>
  <si>
    <t>BolC04g004890.2J</t>
  </si>
  <si>
    <t>AT2G43465</t>
  </si>
  <si>
    <t>RNA-binding ASCH domain protein;(source:Araport11)</t>
  </si>
  <si>
    <t>BolC04g004900.2J</t>
  </si>
  <si>
    <t>BolC04g004910.2J</t>
  </si>
  <si>
    <t>AT4G37470</t>
  </si>
  <si>
    <t>KAI2; KARRIKIN INSENSITIVE 2</t>
  </si>
  <si>
    <t>HTL belonging to the alpha/beta fold hydrolase superfamily. Mutant and over-expression studies indicates its involvement in seedling de-etiolation process. Involved in the perception of karrikins. Interacts with MAX2. Important for cotyledon expansion.</t>
  </si>
  <si>
    <t>BolC04g004920.2J</t>
  </si>
  <si>
    <t>AT2G43490</t>
  </si>
  <si>
    <t>Ypt/Rab-GAP domain of gyp1p superfamily protein;(source:Araport11)</t>
  </si>
  <si>
    <t>BolC04g067840.2J</t>
  </si>
  <si>
    <t>AT2G46020</t>
  </si>
  <si>
    <t>ARABIDOPSIS THALIANA BRAHMA; ATBRM; BRAHMA; BRM; CHA2; CHR2; CHROMATIN REMODELING 2; FFO3; FLORAL FUSED ORGANS 3</t>
  </si>
  <si>
    <t>Encodes a SWI/SNF chromatin remodeling ATPase that upregulates transcription of all three CUC genes and is involved in the formation and/or maintenance of boundary cells during embryogenesis. Also mediates repression of expression of seed storage proteins in vegetative tissues. Interacts strongly with AtSWI3C, also with AtSWI3B, but not with AtSWI3A or AtSWI3D.</t>
  </si>
  <si>
    <t>BolC04g067850.2J</t>
  </si>
  <si>
    <t>AT2G46030</t>
  </si>
  <si>
    <t>Ubiquitin conjugating enzyme E2</t>
  </si>
  <si>
    <t>BolC04g067860.2J</t>
  </si>
  <si>
    <t>BolC04g067870.2J</t>
  </si>
  <si>
    <t>AT2G46040</t>
  </si>
  <si>
    <t>ARID1; AT-RICH INTERACTING DOMAIN 1</t>
  </si>
  <si>
    <t>Encodes a transcriptional activator that is involved in pollen development. ARID1 is expressed in nuclear bodies of microspore, vegetative and generative cells, and binds to and activates DUO during microgametogenesis.</t>
  </si>
  <si>
    <t>BolC04g067880.2J</t>
  </si>
  <si>
    <t>AT2G46060</t>
  </si>
  <si>
    <t>transmembrane protein-like protein;(source:Araport11)</t>
  </si>
  <si>
    <t>BolC04g067890.2J</t>
  </si>
  <si>
    <t>AT2G46070</t>
  </si>
  <si>
    <t>ATMPK12; MAPK12; MITOGEN-ACTIVATED PROTEIN KINASE 12; MPK12</t>
  </si>
  <si>
    <t>Encodes a MAP kinase protein. MPK12 interacts with the IBR5 protein phosphatase in vitro and in vivo, and it can be dephosphorylated and inactivated by IBR5. MPK12 appears to be a negative regulator of auxin signlaing. MPK12 RNAi lines are hypersensitive to auxin in root elongation and transcriptional response assays, but they appear to have normal sensitivity to ABA. MPK12 is a nuclear protein and its kinase activity is increased following auxin treatment. MPK12 transcripts are widely expressed in seedlings, but MPK12 expression is stronger in guard cells than in other cell types in mature plants.</t>
  </si>
  <si>
    <t>BolC04g067900.2J</t>
  </si>
  <si>
    <t>AT2G46080</t>
  </si>
  <si>
    <t>BPS2; BYPASS 2</t>
  </si>
  <si>
    <t>Encodes a protein related to BYPASS1 (BPS1). Regulates production of mobile compound: bps signal.</t>
  </si>
  <si>
    <t>BolC04g067910.2J</t>
  </si>
  <si>
    <t>AT2G46090</t>
  </si>
  <si>
    <t>LCBK2; LONG-CHAIN BASE (LCB) KINASE 2</t>
  </si>
  <si>
    <t>Encodes a putative sphingosine kinase (SphK) containing the five conserved domains (C1-C5) previously identified in SphKs.</t>
  </si>
  <si>
    <t>BolC04g067920.2J</t>
  </si>
  <si>
    <t>AT1G14620</t>
  </si>
  <si>
    <t>DECOY</t>
  </si>
  <si>
    <t>decoy;(source:Araport11)</t>
  </si>
  <si>
    <t>BolC04g067930.2J</t>
  </si>
  <si>
    <t>AT2G46140</t>
  </si>
  <si>
    <t>LATE EMBRYOGENESIS ABUNDANT 27; LEA27</t>
  </si>
  <si>
    <t>Late embryogenesis abundant protein;(source:Araport11)</t>
  </si>
  <si>
    <t>BolC04g067940.2J</t>
  </si>
  <si>
    <t>AT2G46160</t>
  </si>
  <si>
    <t>ARABIDOPSIS TÃ³XICOS EN LEVADURA 67; ATL67</t>
  </si>
  <si>
    <t>RING/U-box superfamily protein;(source:Araport11)</t>
  </si>
  <si>
    <t>BolC04g067950.2J</t>
  </si>
  <si>
    <t>BolC04g067960.2J</t>
  </si>
  <si>
    <t>AT2G46230</t>
  </si>
  <si>
    <t>PIN domain-like family protein;(source:Araport11)</t>
  </si>
  <si>
    <t>BolC04g067970.2J</t>
  </si>
  <si>
    <t>AT2G46370</t>
  </si>
  <si>
    <t>ATGH3.11; JAR1; JASMONATE RESISTANT 1</t>
  </si>
  <si>
    <t>Encodes a jasmonate-amido synthetase that is a member of the GH3 family of proteins. JAR1 catalyzes the formation of a biologically active jasmonyl-isoleucine (JA-Ile) conjugate. JA-Ile promotes the interaction between JAZ1 and COI1 in the jasmonate signaling pathway. JAR1 localizes to the cytoplasm and is also a phytochrome A signaling component. JAR1 is an auxin-induced gene. Loss of function mutants are defective in a variety of responses to jasmonic acid. JAR1 has additional enzymatic activities in vitro, (e.g. the ability to synthesize adenosine 5'-tetraphosphate and other JA conjugates), but there are no data to show whether JAR1 catalyzes many of these reactions in vivo. JAR1 is involved in pathogen defense, sensitivity to ozone, and wound responses.</t>
  </si>
  <si>
    <t>BolC04g067980.2J</t>
  </si>
  <si>
    <t>AT2G46410</t>
  </si>
  <si>
    <t>CAPRICE; CPC</t>
  </si>
  <si>
    <t>Nuclear-localized R3-type MYB transcription factor. Positive regulator of hair-cell differentiation. Preferentially transcribed in hairless cells. Moves from atrichoblasts into trichoblast via plasmodesmata in a tissue-specific mode. N-terminus and part of the Myb domain are required for this movement, with W76 playing a crucial role. Capability to increase the size-exclusion limit of plasmodesmata. Regulated by WEREWOLF.</t>
  </si>
  <si>
    <t>BolC04g067990.2J</t>
  </si>
  <si>
    <t>AT2G46495 (T)</t>
  </si>
  <si>
    <t>ARABIDOPSIS TÃ³XICOS EN LEVADURA 21; ATL21</t>
  </si>
  <si>
    <t>BolC04g068000.2J</t>
  </si>
  <si>
    <t>AT2G46500</t>
  </si>
  <si>
    <t>PHOSPHOINOSITIDE 4-KINASE GAMMA 4; PI4K GAMMA 4</t>
  </si>
  <si>
    <t>Phosphoinositide kinase which undergo autophosphorylation and phosphorylate serine/threonine residues of protein substrates. Contains phosphoinositide 3/4-kinase and ubiquitin-like domains. Phosphorylates PUFD1 and RPN10 in vitro.</t>
  </si>
  <si>
    <t>BolC05g007330.2J</t>
  </si>
  <si>
    <t>AT1G09560</t>
  </si>
  <si>
    <t>GERMIN-LIKE PROTEIN 5; GLP5; PDGLP1; PLASMODESMAL GERMIN-LIKE PROTEIN 1</t>
  </si>
  <si>
    <t>Encodes a plasodesmata-located protein involved in regulating primary root growth by controlling phloem-mediated allocation of resources between the primary and lateral root meristems. The mRNA is cell-to-cell mobile.</t>
  </si>
  <si>
    <t>BolC05g007340.2J</t>
  </si>
  <si>
    <t>AT1G09570</t>
  </si>
  <si>
    <t>Light-labile cytoplasmic red/far-red light photoreceptor involved in the regulation of photomorphogenesis. It exists in two inter-convertible forms: Pr and Pfr (active) and functions as a dimer.The N terminus carries a single tetrapyrrole chromophore, and the C terminus is involved in dimerization. It is the sole photoreceptor mediating the FR high irradiance response (HIR). Major regulator in red-light induction of phototropic enhancement. Involved in the regulation of de-etiolation. Involved in gravitropism and phototropism. Requires FHY1 for nuclear accumulation.</t>
  </si>
  <si>
    <t>BolC05g007350.2J</t>
  </si>
  <si>
    <t>AT1G09575</t>
  </si>
  <si>
    <t>Mitochondrial calcium channel.</t>
  </si>
  <si>
    <t>BolC05g007360.2J</t>
  </si>
  <si>
    <t>AT1G09580</t>
  </si>
  <si>
    <t>emp24/gp25L/p24 family/GOLD family protein;(source:Araport11)</t>
  </si>
  <si>
    <t>BolC05g007370.2J</t>
  </si>
  <si>
    <t>AT1G09690</t>
  </si>
  <si>
    <t>Translation protein SH3-like family protein;(source:Araport11)</t>
  </si>
  <si>
    <t>BolC05g007380.2J</t>
  </si>
  <si>
    <t>AT1G09600</t>
  </si>
  <si>
    <t>BolC05g007390.2J</t>
  </si>
  <si>
    <t>AT1G09610</t>
  </si>
  <si>
    <t>GLUCURONOXYLAN METHYLTRANSFERASE1; GXM1</t>
  </si>
  <si>
    <t>glucuronoxylan 4-O-methyltransferase-like protein (DUF579);(source:Araport11)</t>
  </si>
  <si>
    <t>BolC05g007400.2J</t>
  </si>
  <si>
    <t>BolC05g007410.2J</t>
  </si>
  <si>
    <t>AT1G09620</t>
  </si>
  <si>
    <t>ATP binding/leucine-tRNA ligases/aminoacyl-tRNA ligase;(source:Araport11)</t>
  </si>
  <si>
    <t>BolC05g007420.2J</t>
  </si>
  <si>
    <t>AT1G09640</t>
  </si>
  <si>
    <t>Translation elongation factor EF1B, gamma chain;(source:Araport11)</t>
  </si>
  <si>
    <t>BolC05g007430.2J</t>
  </si>
  <si>
    <t>AT1G09660</t>
  </si>
  <si>
    <t>BolC05g007440.2J</t>
  </si>
  <si>
    <t>AT1G09665</t>
  </si>
  <si>
    <t>Toll-Interleukin-Resistance (TIR) domain family protein;(source:Araport11)</t>
  </si>
  <si>
    <t>BolC05g007450.2J</t>
  </si>
  <si>
    <t>AT1G09680</t>
  </si>
  <si>
    <t>BolC05g007460.2J</t>
  </si>
  <si>
    <t>BolC05g007470.2J</t>
  </si>
  <si>
    <t>AT1G09700</t>
  </si>
  <si>
    <t>HYL1; HYPONASTIC LEAVES 1</t>
  </si>
  <si>
    <t>Encodes a nuclear dsRNA binding protein. Involved in mRNA cleavage. The mutant is characterized by shorter stature, delayed flowering, leaf hyponasty, reduced fertility, decreased rate of root growth, and an altered root gravitropic response. It also exhibits less sensitivity to auxin and cytokinin.</t>
  </si>
  <si>
    <t>BolC05g007480.2J</t>
  </si>
  <si>
    <t>AT1G09710</t>
  </si>
  <si>
    <t>DP1; DRMY1 PARALOG 1</t>
  </si>
  <si>
    <t>Paralog of DRMY1 with unknown function.</t>
  </si>
  <si>
    <t>BolC05g007490.2J</t>
  </si>
  <si>
    <t>AT1G09720</t>
  </si>
  <si>
    <t>NET2B; NETWORKED 2B</t>
  </si>
  <si>
    <t>Member of NET domain family of actin binding proteins. Paralog of At3g22790 (NET2A).</t>
  </si>
  <si>
    <t>BolC05g007500.2J</t>
  </si>
  <si>
    <t>AT1G09730</t>
  </si>
  <si>
    <t>ARABIDOPSIS SUMO PROTEASE 1; ASP1; SPF1; SUMO PROTEASE RELATED TO FERTILITY1</t>
  </si>
  <si>
    <t>Encodes a SUMO protease that positively regulates the transition to flowering in long and short days.</t>
  </si>
  <si>
    <t>BolC05g007510.2J</t>
  </si>
  <si>
    <t>AT1G09740</t>
  </si>
  <si>
    <t>Adenine nucleotide alpha hydrolases-like superfamily protein;(source:Araport11)</t>
  </si>
  <si>
    <t>BolC05g007520.2J</t>
  </si>
  <si>
    <t>AT1G09760</t>
  </si>
  <si>
    <t>U2 SMALL NUCLEAR RIBONUCLEOPROTEIN A; U2A'</t>
  </si>
  <si>
    <t>U2 small nuclear ribonucleoprotein A;(source:Araport11)</t>
  </si>
  <si>
    <t>BolC05g007530.2J</t>
  </si>
  <si>
    <t>AT1G09770</t>
  </si>
  <si>
    <t>ARABIDOPSIS THALIANA CELL DIVISION CYCLE 5; ARABIDOPSIS THALIANA MYB DOMAIN CELL DIVISION CYCLE 5; ATCDC5; ATMYBCDC5; CDC5; CELL DIVISION CYCLE 5</t>
  </si>
  <si>
    <t>Member of MYB3R- and R2R3- type MYB- encoding genes. Essential for plant innate immunity. Interacts with MOS4 and PRL1. The mRNA is cell-to-cell mobile.</t>
  </si>
  <si>
    <t>BolC05g007540.2J</t>
  </si>
  <si>
    <t>AT1G09790</t>
  </si>
  <si>
    <t>COBL6; COBRA-LIKE PROTEIN 6 PRECURSOR</t>
  </si>
  <si>
    <t>COBRA-like protein 6 precursor;(source:Araport11)</t>
  </si>
  <si>
    <t>BolC05g007550.2J</t>
  </si>
  <si>
    <t>AT1G09795</t>
  </si>
  <si>
    <t>ATATP-PRT2; ATP PHOSPHORIBOSYL TRANSFERASE 2; ATP-PRT2; HISN1B</t>
  </si>
  <si>
    <t>ATP phosphoribosyl transferase, catalyses first step of histidine biosynthesis</t>
  </si>
  <si>
    <t>BolC05g007560.2J</t>
  </si>
  <si>
    <t>AT1G09800</t>
  </si>
  <si>
    <t>Pseudouridine synthase family protein;(source:Araport11)</t>
  </si>
  <si>
    <t>BolC05g007570.2J</t>
  </si>
  <si>
    <t>BolC05g007580.2J</t>
  </si>
  <si>
    <t>AT1G09810</t>
  </si>
  <si>
    <t>evolutionarily conserved C-terminal region 11;(source:Araport11)</t>
  </si>
  <si>
    <t>BolC05g007590.2J</t>
  </si>
  <si>
    <t>BolC05g007600.2J</t>
  </si>
  <si>
    <t>AT1G09812</t>
  </si>
  <si>
    <t>multidrug resistance protein;(source:Araport11)</t>
  </si>
  <si>
    <t>BolC05g007610.2J</t>
  </si>
  <si>
    <t>AT1G09815</t>
  </si>
  <si>
    <t>POLD4; POLYMERASE DELTA 4</t>
  </si>
  <si>
    <t>polymerase delta 4;(source:Araport11)</t>
  </si>
  <si>
    <t>BolC05g007620.2J</t>
  </si>
  <si>
    <t>AT1G09820</t>
  </si>
  <si>
    <t>Pentatricopeptide repeat (PPR-like) superfamily protein;(source:Araport11)</t>
  </si>
  <si>
    <t>BolC05g007630.2J</t>
  </si>
  <si>
    <t>AT1G09830</t>
  </si>
  <si>
    <t>PUR2; PURINE BIOSYNTHESIS 2</t>
  </si>
  <si>
    <t>glycinamide ribonucleotide synthetase (GAR synthetase) that catalyzes the conversion of phosphoribosyl amine to phosphoribosyl glycineamide</t>
  </si>
  <si>
    <t>BolC05g007640.2J</t>
  </si>
  <si>
    <t>AT1G09840</t>
  </si>
  <si>
    <t>shaggy-like protein kinase 41;(source:Araport11)</t>
  </si>
  <si>
    <t>BolC05g007650.2J</t>
  </si>
  <si>
    <t>AT1G09850</t>
  </si>
  <si>
    <t>XBCP3; XYLEM BARK CYSTEINE PEPTIDASE 3</t>
  </si>
  <si>
    <t>Arabidopsis thaliana papain-like cysteine peptidase</t>
  </si>
  <si>
    <t>BolC05g029520.2J</t>
  </si>
  <si>
    <t>AT1G31430</t>
  </si>
  <si>
    <t>BolC05g029530.2J</t>
  </si>
  <si>
    <t>BolC05g029540.2J</t>
  </si>
  <si>
    <t>AT1G31450</t>
  </si>
  <si>
    <t>Eukaryotic aspartyl protease family protein;(source:Araport11)</t>
  </si>
  <si>
    <t>BolC05g029550.2J</t>
  </si>
  <si>
    <t>BolC05g029560.2J</t>
  </si>
  <si>
    <t>BolC05g029570.2J</t>
  </si>
  <si>
    <t>AT1G31460</t>
  </si>
  <si>
    <t>vitellogenin-2 protein;(source:Araport11)</t>
  </si>
  <si>
    <t>BolC05g029580.2J</t>
  </si>
  <si>
    <t>AT1G31470</t>
  </si>
  <si>
    <t>NFD4; NUCLEAR FUSION DEFECTIVE 4</t>
  </si>
  <si>
    <t>Major facilitator superfamily protein;(source:Araport11)</t>
  </si>
  <si>
    <t>BolC05g029590.2J</t>
  </si>
  <si>
    <t>AT1G31480</t>
  </si>
  <si>
    <t>SGR2; SHOOT GRAVITROPISM 2</t>
  </si>
  <si>
    <t>encodes a novel protein that may be part of a gene family represented by bovine phosphatidic acid-preferring phospholipase A1 (PA-PLA1)containing a putative transmembrane domain. SGR2 is involved in the formation and function of the vacuole.</t>
  </si>
  <si>
    <t>BolC05g029600.2J</t>
  </si>
  <si>
    <t>AT1G31490</t>
  </si>
  <si>
    <t>HXXXD-type acyl-transferase family protein;(source:Araport11)</t>
  </si>
  <si>
    <t>BolC05g029610.2J</t>
  </si>
  <si>
    <t>BolC05g029620.2J</t>
  </si>
  <si>
    <t>BolC05g029630.2J</t>
  </si>
  <si>
    <t>AT1G31500</t>
  </si>
  <si>
    <t>CATABOLITE REPRESSOR 4D; CCR4D</t>
  </si>
  <si>
    <t>HESP identified based on similarity to nocturnins and presence circadian regulatory elements in the promoter. It functions as a Mg(II) dependent poly(A) exoribonuclease.It is under circadian regulation and expressed at night. Knockdowns affect the regulation of circadian genes CCA1 and TOC1.</t>
  </si>
  <si>
    <t>BolC05g035230.2J</t>
  </si>
  <si>
    <t>BolC05g035240.2J</t>
  </si>
  <si>
    <t>BolC05g035250.2J</t>
  </si>
  <si>
    <t>AT1G44170</t>
  </si>
  <si>
    <t>ALDEHYDE DEHYDROGENASE 3H1; ALDEHYDE DEHYDROGENASE 4; ALDH3H1; ALDH4</t>
  </si>
  <si>
    <t>Encodes an aldehyde dehydrogenase induced by ABA and dehydration that can oxidize saturated aliphatic aldehydes. It is also able to oxidize beta-unsaturated aldehydes, but not aromatic aldehydes. Activity of ALDH3H1 is NAD +-dependent.</t>
  </si>
  <si>
    <t>BolC05g035260.2J</t>
  </si>
  <si>
    <t>AT1G44160</t>
  </si>
  <si>
    <t>HSP40/DnaJ peptide-binding protein;(source:Araport11)</t>
  </si>
  <si>
    <t>BolC05g035270.2J</t>
  </si>
  <si>
    <t>AT1G44120</t>
  </si>
  <si>
    <t>CELLULOSE SYNTHASE INTERACTIVE 2; CSI2</t>
  </si>
  <si>
    <t>CELLULOSE SYNTHASE INTERACTIVE 2;(source:Araport11)</t>
  </si>
  <si>
    <t>BolC05g035280.2J</t>
  </si>
  <si>
    <t>AT1G44110</t>
  </si>
  <si>
    <t>CYCA1;1; CYCLIN A1;1</t>
  </si>
  <si>
    <t>Cyclin A1;(source:Araport11)</t>
  </si>
  <si>
    <t>BolC05g035290.2J</t>
  </si>
  <si>
    <t>BolC05g048400.2J</t>
  </si>
  <si>
    <t>AT3G17675</t>
  </si>
  <si>
    <t>Encodes a Plantacyanin/Basic blue family protein</t>
  </si>
  <si>
    <t>BolC05g048410.2J</t>
  </si>
  <si>
    <t>AT3G17670</t>
  </si>
  <si>
    <t>tetratricopeptide repeat (TPR)-containing protein;(source:Araport11)</t>
  </si>
  <si>
    <t>BolC05g048420.2J</t>
  </si>
  <si>
    <t>AT3G17660</t>
  </si>
  <si>
    <t>A member of ARF GAP domain (AGD), A thaliana has 15 members, grouped into four classes; AGD15 belongs to the class 4, together with AGD14.</t>
  </si>
  <si>
    <t>BolC05g048430.2J</t>
  </si>
  <si>
    <t>AT3G17640</t>
  </si>
  <si>
    <t>BolC05g048440.2J</t>
  </si>
  <si>
    <t>BolC05g048450.2J</t>
  </si>
  <si>
    <t>AT3G17611</t>
  </si>
  <si>
    <t>ATRBL10; ATRBL14; RBL10; RBL14; RHOMBOID-LIKE PROTEIN 10; RHOMBOID-LIKE PROTEIN 14</t>
  </si>
  <si>
    <t>RHOMBOID-like protein 14;(source:Araport11)</t>
  </si>
  <si>
    <t>BolC05g048460.2J</t>
  </si>
  <si>
    <t>AT3G17609</t>
  </si>
  <si>
    <t>HY5-HOMOLOG; HYH</t>
  </si>
  <si>
    <t>Encodes a homolog of HY5 (HYH). Involved in phyB signaling pathway.</t>
  </si>
  <si>
    <t>BolC05g048470.2J</t>
  </si>
  <si>
    <t>AT3G17600</t>
  </si>
  <si>
    <t>IAA31; INDOLE-3-ACETIC ACID INDUCIBLE 31</t>
  </si>
  <si>
    <t>Encodes a member of the Aux/IAA family of proteins implicated in auxin signaling. IAA31 shares several residues with the conserved domain II region, believed to act as a degron in many of the rapidly degraded Aux/IAA family members. An IAA31 fusion protein is quite long-lived, but can be degraded more rapidly in the presence of auxin. Unlike many other family members, IAA31 transcript levels do not rise in response to auxin. Nevertheless, overexpression of IAA31 leads to defects in auxin-related processes such as gravitropism, root development, shoot development, and cotyledon vascular development.</t>
  </si>
  <si>
    <t>BolC05g048480.2J</t>
  </si>
  <si>
    <t>AT3G17590</t>
  </si>
  <si>
    <t>BSH; BUSHY GROWTH; CHE1</t>
  </si>
  <si>
    <t>Encodes the Arabidopsis homologue of yeast SNF5 and represents a conserved subunit of plant SWI/SNF complexes.</t>
  </si>
  <si>
    <t>BolC05g048490.2J</t>
  </si>
  <si>
    <t>AT3G17580</t>
  </si>
  <si>
    <t>SsrA-binding protein;(source:Araport11)</t>
  </si>
  <si>
    <t>BolC05g048500.2J</t>
  </si>
  <si>
    <t>BolC05g048510.2J</t>
  </si>
  <si>
    <t>BolC05g048520.2J</t>
  </si>
  <si>
    <t>AT5G03300</t>
  </si>
  <si>
    <t>ADENOSINE KINASE 2; ADK2</t>
  </si>
  <si>
    <t>Encodes adenosine kinase 2 (ADK2), a typical, constitutively expressed housekeeping enzyme. Shows a high sequence identity with ADK1. Involved in salvage synthesis of adenylates and methyl recycling. Enzyme activity is substantially inhibited in roots, siliques and dry seeds by an unknown compound. May contribute to cytokinin interconversion. The mRNA is cell-to-cell mobile.</t>
  </si>
  <si>
    <t>BolC05g048530.2J</t>
  </si>
  <si>
    <t>BolC05g048540.2J</t>
  </si>
  <si>
    <t>AT3G17520</t>
  </si>
  <si>
    <t>SSLEA</t>
  </si>
  <si>
    <t>Late embryogenesis abundant protein (LEA) family protein;(source:Araport11)</t>
  </si>
  <si>
    <t>BolC05g051620.2J</t>
  </si>
  <si>
    <t>AT3G14690 (T)</t>
  </si>
  <si>
    <t>putative cytochrome P450The mRNA is cell-to-cell mobile.</t>
  </si>
  <si>
    <t>BolC05g051630.2J</t>
  </si>
  <si>
    <t>BolC05g051640.2J</t>
  </si>
  <si>
    <t>AT1G53165</t>
  </si>
  <si>
    <t>ATMAP4K ALPHA1</t>
  </si>
  <si>
    <t>BolC05g051650.2J</t>
  </si>
  <si>
    <t>AT3G14630 (T)</t>
  </si>
  <si>
    <t>putative cytochrome P450</t>
  </si>
  <si>
    <t>BolC05g051660.2J</t>
  </si>
  <si>
    <t>AT3G14610 (T)</t>
  </si>
  <si>
    <t>CYTOCHROME P450, FAMILY 72, SUBFAMILY A, POLYPEPTIDE 7; CYP72A7</t>
  </si>
  <si>
    <t>BolC05g051670.2J</t>
  </si>
  <si>
    <t>AT2G34480</t>
  </si>
  <si>
    <t>RPL18AB</t>
  </si>
  <si>
    <t>Encodes a nuclear localized member of the ribosomal L18ae/LX protein family. Loss of function mutations show reduced transmission through the gametophytes and embryo lethality.</t>
  </si>
  <si>
    <t>BolC05g051680.2J</t>
  </si>
  <si>
    <t>AT1G24650</t>
  </si>
  <si>
    <t>BolC05g051690.2J</t>
  </si>
  <si>
    <t>BolC05g058030.2J</t>
  </si>
  <si>
    <t>AT3G07700</t>
  </si>
  <si>
    <t>ABC1K7; ATSIA1; SALT-INDUCED ABC1 KINASE 1; SIA1</t>
  </si>
  <si>
    <t>ABC1K7 is a member of an atypical protein kinase family that is induced by salt stress. Loss of function mutations affect the metabolic profile of chloroplast lipids. It appears to function along with ABC1K8 in mediating lipid membrane changes in response to stress.</t>
  </si>
  <si>
    <t>BolC05g058040.2J</t>
  </si>
  <si>
    <t>AT3G07690</t>
  </si>
  <si>
    <t>6-phosphogluconate dehydrogenase family protein;(source:Araport11)</t>
  </si>
  <si>
    <t>BolC05g058050.2J</t>
  </si>
  <si>
    <t>BolC05g058060.2J</t>
  </si>
  <si>
    <t>AT3G07680</t>
  </si>
  <si>
    <t>P24 SUBFAMILY BETA 2; P24BETA2</t>
  </si>
  <si>
    <t>Encodes an Golgi-localized p24 protein. Interacts with p24delta5 at ER export sites for ER exit and coupled transport to the Golgi apparatus. The mRNA is cell-to-cell mobile.</t>
  </si>
  <si>
    <t>BolC05g058070.2J</t>
  </si>
  <si>
    <t>AT3G07660</t>
  </si>
  <si>
    <t>flocculation protein (DUF1296);(source:Araport11)</t>
  </si>
  <si>
    <t>BolC05g058080.2J</t>
  </si>
  <si>
    <t>AT3G07650</t>
  </si>
  <si>
    <t>B-BOX DOMAIN PROTEIN 7; BBX7; COL9; CONSTANS-LIKE 9</t>
  </si>
  <si>
    <t>This gene belongs to the CO (CONSTANS) gene family. This gene family is divided in three subgroups: groups III, to which COL9 belongs, is characterised by one B-box (supposed to regulate protein-protein interactions) and a second diverged zinc finger. COL9 downregulates expression of CO (CONSTANS) as well as FT and SOC1 which are known regulatory targets of CO. The mRNA is cell-to-cell mobile.</t>
  </si>
  <si>
    <t>BolC05g058090.2J</t>
  </si>
  <si>
    <t>AT3G07630</t>
  </si>
  <si>
    <t>ADT2; AROGENATE DEHYDRATASE 2</t>
  </si>
  <si>
    <t>Encodes a plastid-localized arogenate dehydratase involved in phenylalanine biosynthesis. Not less than six genes encoding ADT were identi&amp;#64257;ed in the Arabidopsis genome: ADT1 [At1g11790]; ADT2 [At3g07630]; ADT3 [At2g27820]; ADT4 [At3g44720]; ADT5 [At5g22630]; and ADT6 [At1g08250].</t>
  </si>
  <si>
    <t>BolC05g058100.2J</t>
  </si>
  <si>
    <t>AT3G07610</t>
  </si>
  <si>
    <t>IBM1; INCREASE IN BONSAI METHYLATION 1</t>
  </si>
  <si>
    <t>IBM1 likely encodes a protein with histone H3mK9 demethylation activity. It may preferentially demethylate H3mK9 at low-copy loci to protect them from silencing by nearby heterochromatin by preventing the spread of cytosine methylation. BONSAI (At1g73177) is hypermethylated in ibm1 mutants. ibm1 mutants have morphological defects that become apparent at the F3 generation, including small narrow leaves, arrested flower development, and faulty pollen development. These phenotypes cannot result solely from the BONSAI hypermethylation. Aberrant phenotypes in ibm1 mutants in both DNA methylation and plant development can be suppressed by mutations in the KYP H3K9 methyltransferase or the CMT3 non CG-cytosine methylase.</t>
  </si>
  <si>
    <t>BolC05g058110.2J</t>
  </si>
  <si>
    <t>BolC05g058120.2J</t>
  </si>
  <si>
    <t>AT3G07590</t>
  </si>
  <si>
    <t>SMD1A</t>
  </si>
  <si>
    <t>SmD1a is one of two Yeast SmD1 orthologs, lower levels than SmD1b.It is localized to the nucleus and may play a minor role in RNA splicing and indirectly facilitating PTGS.</t>
  </si>
  <si>
    <t>BolC05g058130.2J</t>
  </si>
  <si>
    <t>AT3G07580</t>
  </si>
  <si>
    <t>BolC05g058140.2J</t>
  </si>
  <si>
    <t>AT3G07570</t>
  </si>
  <si>
    <t>Cytochrome b561/ferric reductase transmembrane with DOMON related domain-containing protein;(source:Araport11)</t>
  </si>
  <si>
    <t>BolC05g058150.2J</t>
  </si>
  <si>
    <t>AT3G07568</t>
  </si>
  <si>
    <t>fanconi anemia group D2 protein;(source:Araport11)</t>
  </si>
  <si>
    <t>BolC05g058160.2J</t>
  </si>
  <si>
    <t>AT3G07565</t>
  </si>
  <si>
    <t>histone H2A deubiquitinase (DUF3755);(source:Araport11)</t>
  </si>
  <si>
    <t>BolC05g058170.2J</t>
  </si>
  <si>
    <t>AT3G07560</t>
  </si>
  <si>
    <t>ABERRANT PEROXISOME MORPHOLOGY 2; APM2; PEROXIN 13; PEX13</t>
  </si>
  <si>
    <t>Encodes peroxin 13 (PEX13) involved in protein transport into peroxisomes, for example, peroxisomal import of nitric oxide synthase.</t>
  </si>
  <si>
    <t>BolC05g058180.2J</t>
  </si>
  <si>
    <t>AT3G07550</t>
  </si>
  <si>
    <t>BolC05g058190.2J</t>
  </si>
  <si>
    <t>AT3G07540</t>
  </si>
  <si>
    <t>FH10; FORMIN 10</t>
  </si>
  <si>
    <t>Actin-binding FH2 (formin homology 2) family protein;(source:Araport11)</t>
  </si>
  <si>
    <t>BolC05g058200.2J</t>
  </si>
  <si>
    <t>AT3G07530</t>
  </si>
  <si>
    <t>integrator complex subunit;(source:Araport11)</t>
  </si>
  <si>
    <t>BolC05g058210.2J</t>
  </si>
  <si>
    <t>AT3G07525</t>
  </si>
  <si>
    <t>ATATG10; ATG10; AUTOPHAGY 10</t>
  </si>
  <si>
    <t>Encodes an E1 ligase involved in autophagic vesicle formation.</t>
  </si>
  <si>
    <t>BolC05g058220.2J</t>
  </si>
  <si>
    <t>AT3G07500</t>
  </si>
  <si>
    <t>FAR1-RELATED SEQUENCES-RELATED FACTOR2; FRF2</t>
  </si>
  <si>
    <t>Encodes one of four FRS (FAR1-RELATED SEQUENCE) factor-like genes in Arabidopsis. FRS factors are characterized by having an N-terminal C2H2-type chelating motif of the WRKY- Glial Cell Missing1 family, a central core transposase domain of Mutator-like element transposases, and a C-terminal SWIM domain. The four FRF-like genes in Arabidopsis share only the N-terminal motif with FRS proteins.</t>
  </si>
  <si>
    <t>BolC05g058230.2J</t>
  </si>
  <si>
    <t>AT3G07490</t>
  </si>
  <si>
    <t>AGD11; ARF-GAP DOMAIN 11; ATCML3; CALMODULIN-LIKE 3; CML3</t>
  </si>
  <si>
    <t>A member of ARF GAP domain (AGD), A thaliana has 15 members, grouped into four classes.</t>
  </si>
  <si>
    <t>BolC05g058240.2J</t>
  </si>
  <si>
    <t>AT3G07480</t>
  </si>
  <si>
    <t>2Fe-2S ferredoxin-like superfamily protein;(source:Araport11)</t>
  </si>
  <si>
    <t>BolC05g058250.2J</t>
  </si>
  <si>
    <t>AT3G07470 (T)</t>
  </si>
  <si>
    <t>transmembrane protein, putative (Protein of unknown function, DUF538);(source:Araport11)</t>
  </si>
  <si>
    <t>BolC05g058260.2J</t>
  </si>
  <si>
    <t>AT3G07420</t>
  </si>
  <si>
    <t>Encodes an asparaginyl-tRNA synthetase.</t>
  </si>
  <si>
    <t>BolC05g058270.2J</t>
  </si>
  <si>
    <t>AT3G07400</t>
  </si>
  <si>
    <t>lipase class 3 family protein;(source:Araport11)</t>
  </si>
  <si>
    <t>BolC05g058280.2J</t>
  </si>
  <si>
    <t>AT1G07670</t>
  </si>
  <si>
    <t>ATECA4; ECA4; ENDOMEMBRANE-TYPE CA-ATPASE 4</t>
  </si>
  <si>
    <t>TPLATE complex protein involved in clathrin-mediated endocytosis.</t>
  </si>
  <si>
    <t>BolC05g058520.2J</t>
  </si>
  <si>
    <t>BolC05g058530.2J</t>
  </si>
  <si>
    <t>AT3G07180</t>
  </si>
  <si>
    <t>GPI transamidase component PIG-S-like protein;(source:Araport11)</t>
  </si>
  <si>
    <t>BolC05g058540.2J</t>
  </si>
  <si>
    <t>AT3G07170</t>
  </si>
  <si>
    <t>INVOLVED IN RRNA PROCESSING 1; IRP1</t>
  </si>
  <si>
    <t>Sterile alpha motif (SAM) domain-containing protein;(source:Araport11)</t>
  </si>
  <si>
    <t>BolC05g058550.2J</t>
  </si>
  <si>
    <t>AT3G07160</t>
  </si>
  <si>
    <t>ATGSL10; CALS9; GLUCAN SYNTHASE-LIKE 10; GSL10</t>
  </si>
  <si>
    <t>Encodes GSL10, a member of the Glucan Synthase-Like (GSL) family believed to be involved in the synthesis of the cell wall component callose. GSL10 is required for male gametophyte development and plant growth. Has a role in entry of microspores into mitosis. GSL10 mutation leads to perturbation of microspore division symmetry, irregular callose deposition and failure of generative cell engulfment by the vegetative cell cytoplasm. Also refer to GSL8 (At2g36850).</t>
  </si>
  <si>
    <t>BolC05g058560.2J</t>
  </si>
  <si>
    <t>AT5G67290</t>
  </si>
  <si>
    <t>FAD-dependent oxidoreductase family protein;(source:Araport11)</t>
  </si>
  <si>
    <t>BolC05g058570.2J</t>
  </si>
  <si>
    <t>AT3G07150</t>
  </si>
  <si>
    <t>amino acid-ligase;(source:Araport11)</t>
  </si>
  <si>
    <t>BolC05g058580.2J</t>
  </si>
  <si>
    <t>AT3G07140</t>
  </si>
  <si>
    <t>GPI transamidase component Gpi16 subunit family protein;(source:Araport11)</t>
  </si>
  <si>
    <t>BolC05g058590.2J</t>
  </si>
  <si>
    <t>AT3G07130</t>
  </si>
  <si>
    <t>ATPAP15; PAP15; PURPLE ACID PHOSPHATASE 15</t>
  </si>
  <si>
    <t>Encodes PAP15, a purple acid phosphatase with phytase activity. Expression of PAP15 is developmentally and temporally regulated, with strong expression at the early stages of seedling growth and pollen germination. The expression is also organ/tissue-specific, with strongest expression in the vasculature, pollen grains, and roots. Recombinant PAP protein exhibits broad substrate specificity with moderate phytase activity. PAP15 likely mobilizes phosphorus reserves in plants, particularly during seed and pollen germination.</t>
  </si>
  <si>
    <t>BolC05g058600.2J</t>
  </si>
  <si>
    <t>AT3G07120</t>
  </si>
  <si>
    <t>BolC05g058610.2J</t>
  </si>
  <si>
    <t>AT3G07100</t>
  </si>
  <si>
    <t>ATSEC24A; ENDOPLASMIC RETICULUM MORPHOLOGY 2; ERMO2; SEC24A</t>
  </si>
  <si>
    <t>Encodes SEC24a/ERMO2. Required for endoplasmic reticulum (ER) morphology. Has epistatic interactions with AT1G55350, AT3G59420, and AT3G10525.</t>
  </si>
  <si>
    <t>BolC05g058620.2J</t>
  </si>
  <si>
    <t>AT3G07090</t>
  </si>
  <si>
    <t>PPPDE putative thiol peptidase family protein;(source:Araport11)</t>
  </si>
  <si>
    <t>BolC05g058630.2J</t>
  </si>
  <si>
    <t>AT3G07080</t>
  </si>
  <si>
    <t>EamA-like transporter family;(source:Araport11)</t>
  </si>
  <si>
    <t>BolC05g058640.2J</t>
  </si>
  <si>
    <t>AT3G07070</t>
  </si>
  <si>
    <t>PBL26; PBS1-LIKE 26</t>
  </si>
  <si>
    <t>BolC05g058650.2J</t>
  </si>
  <si>
    <t>AT3G07060</t>
  </si>
  <si>
    <t>EMB1974; EMBRYO DEFECTIVE 1974</t>
  </si>
  <si>
    <t>BolC05g058660.2J</t>
  </si>
  <si>
    <t>AT3G07050</t>
  </si>
  <si>
    <t>NSN1; NUCLEOSTEMIN-LIKE 1</t>
  </si>
  <si>
    <t>Arabidopsis NSN1 encodes a nucleolar GTP- binding protein and is required for maintenance of inflorescence meristem identity and floral organ development.</t>
  </si>
  <si>
    <t>BolC05g058670.2J</t>
  </si>
  <si>
    <t>BolC05g058680.2J</t>
  </si>
  <si>
    <t>AT3G07020</t>
  </si>
  <si>
    <t>encodes a 3beta-hydroxy sterol UDP-glucosyltransferase. ugt80a2 mutant plants have reduced steryl glycoside and acyl steryl glycoside levels and reduced seed size. ugt80a2/b1 double mutants have normal levels of celluose and normal cold stress tolerance.</t>
  </si>
  <si>
    <t>BolC06g001500.2J</t>
  </si>
  <si>
    <t>BolC06g001510.2J</t>
  </si>
  <si>
    <t>BolC06g001520.2J</t>
  </si>
  <si>
    <t>BolC06g001530.2J</t>
  </si>
  <si>
    <t>BolC06g001540.2J</t>
  </si>
  <si>
    <t>BolC06g001550.2J</t>
  </si>
  <si>
    <t>AT1G46264</t>
  </si>
  <si>
    <t>AT-HSFB4; HEAT SHOCK TRANSCRIPTION FACTOR B4; HSFB4; SCHIZORIZA; SCZ</t>
  </si>
  <si>
    <t>Encodes SCHIZORIZA, a member of Heat Shock Transcription Factor (Hsf) family. Functions as a nuclear factor regulating asymmetry of stem cell divisions.</t>
  </si>
  <si>
    <t>BolC06g001560.2J</t>
  </si>
  <si>
    <t>BolC06g009720.2J</t>
  </si>
  <si>
    <t>BolC06g009730.2J</t>
  </si>
  <si>
    <t>AT1G50830 (T)</t>
  </si>
  <si>
    <t>Aminotransferase-like, plant mobile domain family protein;(source:Araport11)</t>
  </si>
  <si>
    <t>BolC06g009740.2J</t>
  </si>
  <si>
    <t>BolC06g009750.2J</t>
  </si>
  <si>
    <t>AT1G55490</t>
  </si>
  <si>
    <t>CHAPERONIN 60 BETA; CHAPERONIN-60BETA1; CPN60B; CPN60BETA1; CPNB1; LEN1; LESION INITIATION 1</t>
  </si>
  <si>
    <t>encodes the beta subunit of the chloroplast chaperonin 60, a homologue of bacterial GroEL. Mutants in this gene develops lesions on its leaves, expresses systemic acquired resistance (SAR) and develops accelerated cell death to heat shock stress. The protein has molecular chaperone activity for suppressing protein aggregation in vitro.</t>
  </si>
  <si>
    <t>BolC06g009760.2J</t>
  </si>
  <si>
    <t>BolC06g009770.2J</t>
  </si>
  <si>
    <t>BolC06g009780.2J</t>
  </si>
  <si>
    <t>BolC06g009790.2J</t>
  </si>
  <si>
    <t>AT1G55520</t>
  </si>
  <si>
    <t>TATA-box binding protein. Required for basal transcription. Acts facilitating the recruitment of TFIID to the promoter, which together with the RNA polymerase form the preinitiation complex.</t>
  </si>
  <si>
    <t>BolC06g009800.2J</t>
  </si>
  <si>
    <t>BolC06g009810.2J</t>
  </si>
  <si>
    <t>AT1G55530</t>
  </si>
  <si>
    <t>BCA2Â ZINC FINGER ATL 6; BTL06</t>
  </si>
  <si>
    <t>BolC06g009820.2J</t>
  </si>
  <si>
    <t>BolC06g009830.2J</t>
  </si>
  <si>
    <t>BolC06g009840.2J</t>
  </si>
  <si>
    <t>AT1G16800</t>
  </si>
  <si>
    <t>BolC06g009850.2J</t>
  </si>
  <si>
    <t>BolC06g009860.2J</t>
  </si>
  <si>
    <t>BolC07g030580.2J</t>
  </si>
  <si>
    <t>AT5G47660</t>
  </si>
  <si>
    <t>Homeodomain-like superfamily protein;(source:Araport11)</t>
  </si>
  <si>
    <t>BolC07g030590.2J</t>
  </si>
  <si>
    <t>AT5G47680</t>
  </si>
  <si>
    <t>ATTRM10; TRM10; TRNA MODIFICATION 10</t>
  </si>
  <si>
    <t>Encodes a protein involved in modification of nucleosides in tRNA. Mutants have 50% less 1-methylguanosine than wt counterparts.</t>
  </si>
  <si>
    <t>BolC07g030600.2J</t>
  </si>
  <si>
    <t>AT5G47690</t>
  </si>
  <si>
    <t>One of 5 PO76/PDS5 cohesion cofactor orthologs of Arabidopsis.</t>
  </si>
  <si>
    <t>BolC07g030610.2J</t>
  </si>
  <si>
    <t>AT1G01690</t>
  </si>
  <si>
    <t>ARABIDOPSIS THALIANA PUTATIVE RECOMBINATION INITIATION DEFECTS 3; ATPRD3; PRD3; PUTATIVE RECOMBINATION INITIATION DEFECTS 3</t>
  </si>
  <si>
    <t>Encodes a novel plant-specific protein that is involved in meiotic double strand break formation.</t>
  </si>
  <si>
    <t>BolC07g030620.2J</t>
  </si>
  <si>
    <t>AT5G47710</t>
  </si>
  <si>
    <t>BolC07g030630.2J</t>
  </si>
  <si>
    <t>AT5G47730</t>
  </si>
  <si>
    <t>Sec14p-like phosphatidylinositol transfer family protein;(source:Araport11)</t>
  </si>
  <si>
    <t>BolC07g030640.2J</t>
  </si>
  <si>
    <t>AT5G47740</t>
  </si>
  <si>
    <t>BolC07g030650.2J</t>
  </si>
  <si>
    <t>AT4G19940 (T)</t>
  </si>
  <si>
    <t>BolC07g030660.2J</t>
  </si>
  <si>
    <t>BolC07g030670.2J</t>
  </si>
  <si>
    <t>AT5G47750</t>
  </si>
  <si>
    <t>D6 PROTEIN KINASE LIKE 2; D6PKL2; PK5</t>
  </si>
  <si>
    <t>D6PK family kinase involved in pulse-induced phototropism and continuous light-induced hypocotyl phototropism, minor contribution to time-dependent phototropism.</t>
  </si>
  <si>
    <t>BolC07g030680.2J</t>
  </si>
  <si>
    <t>AT5G47770</t>
  </si>
  <si>
    <t>FARNESYL DIPHOSPHATE SYNTHASE 1; FPS1</t>
  </si>
  <si>
    <t>Encodes a protein with farnesyl diphosphate synthase activity.</t>
  </si>
  <si>
    <t>BolC07g030690.2J</t>
  </si>
  <si>
    <t>AT5G47790</t>
  </si>
  <si>
    <t>SMAD/FHA domain-containing protein;(source:Araport11)</t>
  </si>
  <si>
    <t>BolC07g030700.2J</t>
  </si>
  <si>
    <t>AT5G47800</t>
  </si>
  <si>
    <t>Phototropic-responsive NPH3 family protein;(source:Araport11)</t>
  </si>
  <si>
    <t>BolC07g030710.2J</t>
  </si>
  <si>
    <t>AT5G47810</t>
  </si>
  <si>
    <t>PFK2; PHOSPHOFRUCTOKINASE 2</t>
  </si>
  <si>
    <t>phosphofructokinase 2;(source:Araport11)</t>
  </si>
  <si>
    <t>BolC07g030720.2J</t>
  </si>
  <si>
    <t>BolC07g030730.2J</t>
  </si>
  <si>
    <t>BolC07g030740.2J</t>
  </si>
  <si>
    <t>AT1G03370</t>
  </si>
  <si>
    <t>C2 calcium/lipid-binding and GRAM domain containing protein;(source:Araport11)</t>
  </si>
  <si>
    <t>BolC07g030750.2J</t>
  </si>
  <si>
    <t>BolC07g030760.2J</t>
  </si>
  <si>
    <t>AT5G47780</t>
  </si>
  <si>
    <t>GALACTURONOSYLTRANSFERASE 4; GAUT4; JS36L; LGT3</t>
  </si>
  <si>
    <t>Encodes a protein with putative galacturonosyltransferase activity. The mRNA is cell-to-cell mobile.</t>
  </si>
  <si>
    <t>BolC07g030770.2J</t>
  </si>
  <si>
    <t>AT2G01060</t>
  </si>
  <si>
    <t>myb-like HTH transcriptional regulator family protein;(source:Araport11)</t>
  </si>
  <si>
    <t>BolC07g030780.2J</t>
  </si>
  <si>
    <t>AT2G01070</t>
  </si>
  <si>
    <t>Lung seven transmembrane receptor family protein;(source:Araport11)</t>
  </si>
  <si>
    <t>BolC07g030790.2J</t>
  </si>
  <si>
    <t>AT2G01080</t>
  </si>
  <si>
    <t>Late embryogenesis abundant (LEA) hydroxyproline-rich glycoprotein family;(source:Araport11)</t>
  </si>
  <si>
    <t>BolC07g030800.2J</t>
  </si>
  <si>
    <t>AT2G01100</t>
  </si>
  <si>
    <t>FAM133-like protein;(source:Araport11)</t>
  </si>
  <si>
    <t>BolC07g030810.2J</t>
  </si>
  <si>
    <t>AT1G30550</t>
  </si>
  <si>
    <t>S-adenosyl-L-methionine-dependent methyltransferase superfamily protein;(source:Araport11)</t>
  </si>
  <si>
    <t>BolC07g030820.2J</t>
  </si>
  <si>
    <t>BolC07g030830.2J</t>
  </si>
  <si>
    <t>BolC07g030840.2J</t>
  </si>
  <si>
    <t>BolC07g030850.2J</t>
  </si>
  <si>
    <t>BolC07g030860.2J</t>
  </si>
  <si>
    <t>AT2G01110</t>
  </si>
  <si>
    <t>ALBINO AND PALE GREEN 2; APG2; PGA2; TATC; TWIN-ARGININE TRANSLOCATION C; UNE3; UNFERTILIZED EMBRYO SAC 3</t>
  </si>
  <si>
    <t>mutant is Albino and pale green; Chloroplast Protein Translocation (tatC). Core subunit of the chloroplast Tat translocase. Integral chloroplast thylakoid membrane protein.</t>
  </si>
  <si>
    <t>BolC07g030870.2J</t>
  </si>
  <si>
    <t>AT2G01120</t>
  </si>
  <si>
    <t>ORC4; ORIGIN RECOGNITION COMPLEX SUBUNIT 4</t>
  </si>
  <si>
    <t>Origin Recognition Complex subunit 4. Involved in the initiation of DNA replication. Regulated transcriptionally during cell cycle, peaking at G1/S-phase. Target of E2F/DF family of transcription factors. Interacts with all ORC subunits except ORC1b.</t>
  </si>
  <si>
    <t>BolC07g034980.2J</t>
  </si>
  <si>
    <t>AT4G04775</t>
  </si>
  <si>
    <t>zinc ion binding protein;(source:Araport11)</t>
  </si>
  <si>
    <t>BolC07g034990.2J</t>
  </si>
  <si>
    <t>AT3G27350</t>
  </si>
  <si>
    <t>transcriptional regulator ATRX-like protein;(source:Araport11)</t>
  </si>
  <si>
    <t>BolC07g035000.2J</t>
  </si>
  <si>
    <t>BolC07g035010.2J</t>
  </si>
  <si>
    <t>BolC07g035020.2J</t>
  </si>
  <si>
    <t>AT3G27380</t>
  </si>
  <si>
    <t>SDH2-1; SUCCINATE DEHYDROGENASE 2-1</t>
  </si>
  <si>
    <t>One of three isoforms of the iron-sulfur component of the succinate dehydrogenase complex, a component of the mitochondrial respiratory chain complex II. The product of the nuclear encoded gene is imported into the mitochondrion. Expressed during germination and post-germinative growth.</t>
  </si>
  <si>
    <t>BolC07g035030.2J</t>
  </si>
  <si>
    <t>BolC07g035040.2J</t>
  </si>
  <si>
    <t>BolC07g035050.2J</t>
  </si>
  <si>
    <t>BolC07g035060.2J</t>
  </si>
  <si>
    <t>BolC07g035070.2J</t>
  </si>
  <si>
    <t>BolC07g035080.2J</t>
  </si>
  <si>
    <t>AT3G27390</t>
  </si>
  <si>
    <t>BolC07g035090.2J</t>
  </si>
  <si>
    <t>AT3G27400</t>
  </si>
  <si>
    <t>BolC07g035100.2J</t>
  </si>
  <si>
    <t>AT3G27410</t>
  </si>
  <si>
    <t>BolC07g035110.2J</t>
  </si>
  <si>
    <t>AT3G27430</t>
  </si>
  <si>
    <t>PBB1</t>
  </si>
  <si>
    <t>Encodes 20S proteasome beta subunit PBB1 (PBB1).</t>
  </si>
  <si>
    <t>BolC07g035120.2J</t>
  </si>
  <si>
    <t>AT2G46290 (T)</t>
  </si>
  <si>
    <t>BolC07g035130.2J</t>
  </si>
  <si>
    <t>AT3G27460</t>
  </si>
  <si>
    <t>SGF29 tudor-like domain-containing protein;(source:Araport11)</t>
  </si>
  <si>
    <t>BolC07g035140.2J</t>
  </si>
  <si>
    <t>AT3G27470</t>
  </si>
  <si>
    <t>BolC07g035150.2J</t>
  </si>
  <si>
    <t>AT4G27710</t>
  </si>
  <si>
    <t>CYTOCHROME P450, FAMILY 709, SUBFAMILY B, POLYPEPTIDE 3; CYP709B3</t>
  </si>
  <si>
    <t>member of CYP709B The mRNA is cell-to-cell mobile.</t>
  </si>
  <si>
    <t>BolC07g035160.2J</t>
  </si>
  <si>
    <t>BolC07g035170.2J</t>
  </si>
  <si>
    <t>BolC07g038460.2J</t>
  </si>
  <si>
    <t>AT5G49450</t>
  </si>
  <si>
    <t>Derives_from AT5G49450;(source:Araport11)</t>
  </si>
  <si>
    <t>BolC07g038470.2J</t>
  </si>
  <si>
    <t>AT5G49510</t>
  </si>
  <si>
    <t>PFD3; PREFOLDIN 3</t>
  </si>
  <si>
    <t>prefoldin 3;(source:Araport11)</t>
  </si>
  <si>
    <t>BolC07g038480.2J</t>
  </si>
  <si>
    <t>AT5G49520</t>
  </si>
  <si>
    <t>ARABIDOPSIS THALIANA WRKY DNA-BINDING PROTEIN 48; ATWRKY48; WRKY DNA-BINDING PROTEIN 48; WRKY48</t>
  </si>
  <si>
    <t>Encodes WRKY48, a member of the WRKY Transcription Factor. WRKY48 is a stress- and pathogen-induced transcriptional activator that represses plant basal defense. The mRNA is cell-to-cell mobile.</t>
  </si>
  <si>
    <t>BolC07g038490.2J</t>
  </si>
  <si>
    <t>BolC07g038500.2J</t>
  </si>
  <si>
    <t>AT5G49530</t>
  </si>
  <si>
    <t>SIN-like family protein;(source:Araport11)</t>
  </si>
  <si>
    <t>BolC07g038510.2J</t>
  </si>
  <si>
    <t>AT5G49540</t>
  </si>
  <si>
    <t>Rab5-interacting family protein;(source:Araport11)</t>
  </si>
  <si>
    <t>BolC07g038520.2J</t>
  </si>
  <si>
    <t>AT5G49570</t>
  </si>
  <si>
    <t>ATPNG1; PEPTIDE-N-GLYCANASE 1; PNG1</t>
  </si>
  <si>
    <t>Encodes a protein that has peptide:N-glycanase activity in enzymatic assay in heterologous systems (although the activity was not detected in wild-type plants).</t>
  </si>
  <si>
    <t>BolC07g038530.2J</t>
  </si>
  <si>
    <t>AT5G49160</t>
  </si>
  <si>
    <t>DDM2; DECREASED DNA METHYLATION 2; DMT01; DMT1; DNA METHYLTRANSFERASE 01; DNA METHYLTRANSFERASE 1; MET1; MET2; METHYLTRANSFERASE 1; METHYLTRANSFERASE 2; METHYLTRANSFERASE I; METI</t>
  </si>
  <si>
    <t>Encodes a cytosine methyltransferase MET1. Required for silencing of FWA paternal allele in endosperm. Two lines with RNAi constructs directed against DMT1 have reduced agrobacterium-mediated tumor formation. The mRNA is cell-to-cell mobile.</t>
  </si>
  <si>
    <t>BolC07g038540.2J</t>
  </si>
  <si>
    <t>AT5G49580</t>
  </si>
  <si>
    <t>Chaperone DnaJ-domain superfamily protein;(source:Araport11)</t>
  </si>
  <si>
    <t>BolC07g038550.2J</t>
  </si>
  <si>
    <t>AT5G49600</t>
  </si>
  <si>
    <t>plant/protein (Protein of unknown function, DUF538);(source:Araport11)</t>
  </si>
  <si>
    <t>BolC07g038560.2J</t>
  </si>
  <si>
    <t>BolC07g038570.2J</t>
  </si>
  <si>
    <t>AT5G49620</t>
  </si>
  <si>
    <t>MYB DOMAIN PROTEIN 78; MYB78</t>
  </si>
  <si>
    <t>Member of the R2R3 factor gene family.</t>
  </si>
  <si>
    <t>BolC07g040920.2J</t>
  </si>
  <si>
    <t>AT5G25470 (T)</t>
  </si>
  <si>
    <t>AP2/B3-like transcriptional factor family protein;(source:Araport11)</t>
  </si>
  <si>
    <t>BolC07g040930.2J</t>
  </si>
  <si>
    <t>AT5G25460</t>
  </si>
  <si>
    <t>DGR2; DUF642 L-GALL RESPONSIVE GENE 2</t>
  </si>
  <si>
    <t>Encodes a DUF642 cell wall protein.</t>
  </si>
  <si>
    <t>BolC07g040940.2J</t>
  </si>
  <si>
    <t>AT5G25430</t>
  </si>
  <si>
    <t>HCO3- transporter family;(source:Araport11)</t>
  </si>
  <si>
    <t>BolC07g040950.2J</t>
  </si>
  <si>
    <t>AT1G65550</t>
  </si>
  <si>
    <t>Xanthine/uracil permease family protein;(source:Araport11)</t>
  </si>
  <si>
    <t>BolC07g040960.2J</t>
  </si>
  <si>
    <t>AT5G25400</t>
  </si>
  <si>
    <t>Nucleotide-sugar transporter family protein;(source:Araport11)</t>
  </si>
  <si>
    <t>BolC07g040970.2J</t>
  </si>
  <si>
    <t>AT5G25390</t>
  </si>
  <si>
    <t>SHINE3; SHN3</t>
  </si>
  <si>
    <t>encodes a member of the ERF (ethylene response factor) subfamily B-6 of ERF/AP2 transcription factor family. The protein contains one AP2 domain. There are 12 members in this subfamily including RAP2.11.</t>
  </si>
  <si>
    <t>BolC07g040980.2J</t>
  </si>
  <si>
    <t>AT3G60040 (T)</t>
  </si>
  <si>
    <t>F-box family protein;(source:Araport11)</t>
  </si>
  <si>
    <t>BolC07g040990.2J</t>
  </si>
  <si>
    <t>AT5G25370</t>
  </si>
  <si>
    <t>PHOSPHOLIPASE D ALPHA 3; PLDALPHA3</t>
  </si>
  <si>
    <t>member of C2-PLD subfamily. Analyses on the gene structures/sequences, overall amino acid sequences, and domain structures indicate that PLDalpha3 is most closely related to other two PLDalphas than to other PLDs. Phylogenetic analysis has not identified a true ortholog for PLDalpha3. Involved in hyperosmotic response.</t>
  </si>
  <si>
    <t>BolC07g041000.2J</t>
  </si>
  <si>
    <t>AT5G25350</t>
  </si>
  <si>
    <t>EBF2; EIN3-BINDING F BOX PROTEIN 2</t>
  </si>
  <si>
    <t>Arabidopsis thaliana EIN3-binding F-box protein 2 (EBF2) mRNA. Part of the SCF complex, it is located in the nucleus and is involved in the ethylene-response pathway.</t>
  </si>
  <si>
    <t>BolC07g041010.2J</t>
  </si>
  <si>
    <t>AT5G25340</t>
  </si>
  <si>
    <t>BolC07g041020.2J</t>
  </si>
  <si>
    <t>AT5G25330</t>
  </si>
  <si>
    <t>Core-2/I-branching beta-1,6-N-acetylglucosaminyltransferase family protein;(source:Araport11)</t>
  </si>
  <si>
    <t>BolC07g041030.2J</t>
  </si>
  <si>
    <t>AT5G25320</t>
  </si>
  <si>
    <t>ACT-like superfamily protein;(source:Araport11)</t>
  </si>
  <si>
    <t>BolC07g041040.2J</t>
  </si>
  <si>
    <t>AT5G25310</t>
  </si>
  <si>
    <t>Exostosin family protein;(source:Araport11)</t>
  </si>
  <si>
    <t>BolC07g041050.2J</t>
  </si>
  <si>
    <t>AT5G11110</t>
  </si>
  <si>
    <t>ATSPS2F; KAONASHI 2; KNS2; SPS1; SPS2F; SPSA2; SUCROSE PHOSPHATE SYNTHASE 1; SUCROSE PHOSPHATE SYNTHASE 2F; SUCROSE-PHOSPHATE SYNTHASE A2</t>
  </si>
  <si>
    <t>Encodes a protein with putative sucrose-phosphate synthase activity.Involved in pollen exine formation.</t>
  </si>
  <si>
    <t>BolC07g041060.2J</t>
  </si>
  <si>
    <t>AT5G25280</t>
  </si>
  <si>
    <t>serine-rich protein-like protein;(source:Araport11)</t>
  </si>
  <si>
    <t>BolC08g000520.2J</t>
  </si>
  <si>
    <t>AT1G03360</t>
  </si>
  <si>
    <t>ATRRP4; RIBOSOMAL RNA PROCESSING 4; RRP4; SOP2; SUPPRESSOR OF PAS2 2</t>
  </si>
  <si>
    <t>Encodes a core subunit of the RNA exosome required for the processing of rRNA, several snoRNA and the degradation of aberrant transcripts.</t>
  </si>
  <si>
    <t>BolC08g000530.2J</t>
  </si>
  <si>
    <t>AT1G09500 (T)</t>
  </si>
  <si>
    <t>similar to Eucalyptus gunnii alcohol dehydrogenase of unknown physiological function (GI:1143445), Vigna unguiculata (gi:1854445), NOT a cinnamyl-alcohol dehydrogenase</t>
  </si>
  <si>
    <t>BolC08g000540.2J</t>
  </si>
  <si>
    <t>AT1G09380</t>
  </si>
  <si>
    <t>UMAMIT25; USUALLY MULTIPLE ACIDS MOVE IN AND OUT TRANSPORTERS 25</t>
  </si>
  <si>
    <t>nodulin MtN21-like transporter family protein</t>
  </si>
  <si>
    <t>BolC08g000550.2J</t>
  </si>
  <si>
    <t>BolC08g000560.2J</t>
  </si>
  <si>
    <t>BolC08g000570.2J</t>
  </si>
  <si>
    <t>BolC08g000580.2J</t>
  </si>
  <si>
    <t>BolC08g005750.2J</t>
  </si>
  <si>
    <t>AT1G47655</t>
  </si>
  <si>
    <t>Dof-type zinc finger DNA-binding family protein;(source:Araport11)</t>
  </si>
  <si>
    <t>BolC08g005760.2J</t>
  </si>
  <si>
    <t>AT1G47670</t>
  </si>
  <si>
    <t>Transmembrane amino acid transporter family protein;(source:Araport11)</t>
  </si>
  <si>
    <t>BolC08g005770.2J</t>
  </si>
  <si>
    <t>BolC08g005780.2J</t>
  </si>
  <si>
    <t>BolC08g005790.2J</t>
  </si>
  <si>
    <t>BolC08g005800.2J</t>
  </si>
  <si>
    <t>AT4G31980</t>
  </si>
  <si>
    <t>PPPDE thiol peptidase family protein;(source:Araport11)</t>
  </si>
  <si>
    <t>BolC08g005810.2J</t>
  </si>
  <si>
    <t>BolC08g005820.2J</t>
  </si>
  <si>
    <t>BolC08g033910.2J</t>
  </si>
  <si>
    <t>AT3G28710 (T)</t>
  </si>
  <si>
    <t>VHA-D1</t>
  </si>
  <si>
    <t>Vacuolar-type H + -ATPase (V-ATPase) is a multisubunit proton pump located on the endomembranes, which plays an important role in plant growth. VHA-d1 is one of the two subunit isoforms.</t>
  </si>
  <si>
    <t>BolC08g033920.2J</t>
  </si>
  <si>
    <t>AT3G28700</t>
  </si>
  <si>
    <t>NADH dehydrogenase ubiquinone complex I, assembly factor-like protein (DUF185);(source:Araport11)</t>
  </si>
  <si>
    <t>BolC08g033930.2J</t>
  </si>
  <si>
    <t>AT3G49850</t>
  </si>
  <si>
    <t>ATTRB3; TBP2; TELOMERE REPEAT BINDING FACTOR 3; TELOMERE-BINDING PROTEIN 2; TRB3</t>
  </si>
  <si>
    <t>Encodes a telomeric DNA binding protein. In vitro, the protein preferentially binds double-stranded telomeric repeats, but it can also bind to the single G-rich telomeric strand.Single Myb Histone (SMH) gene family member. Contains terminal acidic SANT domain.</t>
  </si>
  <si>
    <t>BolC08g033940.2J</t>
  </si>
  <si>
    <t>AT3G49880</t>
  </si>
  <si>
    <t>GH43B</t>
  </si>
  <si>
    <t>glycosyl hydrolase family protein 43;(source:Araport11)</t>
  </si>
  <si>
    <t>BolC08g033950.2J</t>
  </si>
  <si>
    <t>AT3G49890</t>
  </si>
  <si>
    <t>BolC08g033960.2J</t>
  </si>
  <si>
    <t>AT3G49900</t>
  </si>
  <si>
    <t>BolC08g033970.2J</t>
  </si>
  <si>
    <t>AT3G49910</t>
  </si>
  <si>
    <t>BolC08g033980.2J</t>
  </si>
  <si>
    <t>BolC08g033990.2J</t>
  </si>
  <si>
    <t>BolC08g034000.2J</t>
  </si>
  <si>
    <t>BolC08g034010.2J</t>
  </si>
  <si>
    <t>AT3G49940</t>
  </si>
  <si>
    <t>LBD38; LOB DOMAIN-CONTAINING PROTEIN 38</t>
  </si>
  <si>
    <t>LOB domain-containing protein 38;(source:Araport11)</t>
  </si>
  <si>
    <t>BolC08g034020.2J</t>
  </si>
  <si>
    <t>BolC08g034030.2J</t>
  </si>
  <si>
    <t>BolC08g038480.2J</t>
  </si>
  <si>
    <t>BolC08g038490.2J</t>
  </si>
  <si>
    <t>AT3G54630</t>
  </si>
  <si>
    <t>NDC80</t>
  </si>
  <si>
    <t>kinetochore protein;(source:Araport11)</t>
  </si>
  <si>
    <t>BolC08g038500.2J</t>
  </si>
  <si>
    <t>AT3G54640</t>
  </si>
  <si>
    <t>TRP3; TRYPTOPHAN SYNTHASE ALPHA CHAIN; TRYPTOPHAN-REQUIRING 3; TSA1</t>
  </si>
  <si>
    <t>Catalyzes the conversion of indole-3-glycerolphosphate to indole, the penultimate reaction in the biosynthesis of tryptophan. Functions as a heterocomplex with tryptophan synthase beta subunit (TSA2).</t>
  </si>
  <si>
    <t>BolC08g038510.2J</t>
  </si>
  <si>
    <t>AT3G54650</t>
  </si>
  <si>
    <t>F BOX-LIKE17; FBL17</t>
  </si>
  <si>
    <t>F- box protein involved in regulation of cell cycle genes.</t>
  </si>
  <si>
    <t>BolC08g038520.2J</t>
  </si>
  <si>
    <t>AT3G54660</t>
  </si>
  <si>
    <t>ATGR2; EMB2360; GLUTATHIONE REDUCTASE; GR; GR2; GRISEA 2; MIAO</t>
  </si>
  <si>
    <t>Encodes glutathione reductase that is most likely localized in the chloroplast. Flavoenzyme-encoding gene.</t>
  </si>
  <si>
    <t>BolC08g038530.2J</t>
  </si>
  <si>
    <t>AT3G54670</t>
  </si>
  <si>
    <t>ATSMC1; SMC1; STRUCTURAL MAINTENANCE OF CHROMOSOMES 1; TITAN8; TTN8</t>
  </si>
  <si>
    <t>Encodes a member of the Arabidopsis cohesin complex that is essential for viability and sister chromatid alignment.</t>
  </si>
  <si>
    <t>BolC08g038540.2J</t>
  </si>
  <si>
    <t>AT3G54680</t>
  </si>
  <si>
    <t>proteophosphoglycan-like protein;(source:Araport11)</t>
  </si>
  <si>
    <t>BolC08g038550.2J</t>
  </si>
  <si>
    <t>AT3G54690</t>
  </si>
  <si>
    <t>SETH3</t>
  </si>
  <si>
    <t>Sugar isomerase (SIS) family protein;(source:Araport11)</t>
  </si>
  <si>
    <t>BolC08g038560.2J</t>
  </si>
  <si>
    <t>AT3G54700</t>
  </si>
  <si>
    <t>Encodes Pht1;7, a member of the Pht1 family of phosphate transporters which include: Pht1;1/At5g43350, Pht1;2/At5g43370, Pht1;3/At5g43360, Pht1;4/At2g38940, Pht1;5/At2g32830, Pht1;6/At5g43340, Pht1;7/At3g54700, Pht1;8/At1g20860, Pht1;9/At1g76430 (Plant Journal 2002, 31:341).</t>
  </si>
  <si>
    <t>BolC08g038570.2J</t>
  </si>
  <si>
    <t>AT3G54720</t>
  </si>
  <si>
    <t>ALTERED MERISTEM PROGRAM 1; AMP1; ATAMP1; CONSTITUTIVE MORPHOGENESIS 2; COP2; HAUPTLING; HPT; MFO1; MULTIFOLIA; PRIMORDIA TIMING; PT</t>
  </si>
  <si>
    <t>Encodes glutamate carboxypeptidase. Various alleles show-increased cotyledon number and rate of leaf initiation, show transformation of leaves to cotyledons, altered flowering time and photomorphogenesis and an increased level of cytokinin biosynthesis. Involved in ethylene enhanced hypocotyl elongation in the light. Strong genetic interaction between TGH and AMP1.</t>
  </si>
  <si>
    <t>BolC08g038580.2J</t>
  </si>
  <si>
    <t>AT4G00026</t>
  </si>
  <si>
    <t>SD3; SEGREGATION DISTORTION 3</t>
  </si>
  <si>
    <t>Encodes SD3 (Segregation Distortion 3), a protein with high similarity to yeast translocase on the inner mitochondrial membrane 21 (TIM21). sd3 mutants show seedling-lethal phenotype in light-grown seedlings and shorter hypocotyls in dark-grown seedlings. SD3 overexpression plants show increase in cell number and cell size, as well as elevated ATP level.</t>
  </si>
  <si>
    <t>BolC08g038590.2J</t>
  </si>
  <si>
    <t>AT3G54740</t>
  </si>
  <si>
    <t>BolC08g038600.2J</t>
  </si>
  <si>
    <t>AT3G54750</t>
  </si>
  <si>
    <t>downstream neighbor of Son;(source:Araport11)</t>
  </si>
  <si>
    <t>BolC09g001100.2J</t>
  </si>
  <si>
    <t>BolC09g001110.2J</t>
  </si>
  <si>
    <t>AT4G01540 (T)</t>
  </si>
  <si>
    <t>Encodes a membrane-bound NAC (for NAM, ATAF1/2, CUC2) transcription factor, designated NTM1 (for NAC with transmembrane motif1). NTM1 regulates cell division in Arabidopsis.</t>
  </si>
  <si>
    <t>BolC09g001120.2J</t>
  </si>
  <si>
    <t>AT4G01550 (T)</t>
  </si>
  <si>
    <t>ANAC069; NAC DOMAIN CONTAINING PROTEIN 69; NAC WITH TRANSMEMBRANE MOTIF 2; NAC069; NTL13; NTM2</t>
  </si>
  <si>
    <t>Encodes a plasma-membrane bound NAC transcription factor, whose controlled proteolytic activation allows it to enter the nucleus.</t>
  </si>
  <si>
    <t>BolC09g001130.2J</t>
  </si>
  <si>
    <t>BolC09g001140.2J</t>
  </si>
  <si>
    <t>AT4G01560</t>
  </si>
  <si>
    <t>MATERNAL EFFECT EMBRYO ARREST 49; MEE49</t>
  </si>
  <si>
    <t>Ribosomal RNA processing Brix domain protein;(source:Araport11)</t>
  </si>
  <si>
    <t>BolC09g001150.2J</t>
  </si>
  <si>
    <t>AT4G01570</t>
  </si>
  <si>
    <t>BolC09g001160.2J</t>
  </si>
  <si>
    <t>AT4G01575</t>
  </si>
  <si>
    <t>ATKPI-2; KAZAL-TYPE PROTEINASE INHIBITOR 2; KPI-2</t>
  </si>
  <si>
    <t>Encodes a putative Kazal-type serine proteinase inhibitor that is highly expressed in seeds, mature roots and flowers.</t>
  </si>
  <si>
    <t>BolC09g001170.2J</t>
  </si>
  <si>
    <t>AT4G01600</t>
  </si>
  <si>
    <t>GRAM domain family protein;(source:Araport11)</t>
  </si>
  <si>
    <t>BolC09g001180.2J</t>
  </si>
  <si>
    <t>AT4G01610</t>
  </si>
  <si>
    <t>ATCATHB3</t>
  </si>
  <si>
    <t>Encodes a capase involved in stress induced cell death. Activity detected in leaf and cell culture.</t>
  </si>
  <si>
    <t>BolC09g001190.2J</t>
  </si>
  <si>
    <t>AT4G01650</t>
  </si>
  <si>
    <t>Polyketide cyclase / dehydrase and lipid transport protein;(source:Araport11)</t>
  </si>
  <si>
    <t>BolC09g001200.2J</t>
  </si>
  <si>
    <t>AT4G02420 (T)</t>
  </si>
  <si>
    <t>L-TYPE LECTIN RECEPTOR KINASE IV.4; LECRK-IV.4</t>
  </si>
  <si>
    <t>Concanavalin A-like lectin protein kinase family protein;(source:Araport11)</t>
  </si>
  <si>
    <t>BolC09g001210.2J</t>
  </si>
  <si>
    <t>AT4G01660</t>
  </si>
  <si>
    <t>ABC TRANSPORTER 1; ABC1; ABC1K13; ATABC1; ATATH10</t>
  </si>
  <si>
    <t>Encodes an ABC1-like protein, member of the ATH subfamily; putative ABC transporter; isolated by functional complementation of a yeast abc1 mutant The mRNA is cell-to-cell mobile.</t>
  </si>
  <si>
    <t>BolC09g001220.2J</t>
  </si>
  <si>
    <t>AT4G01670</t>
  </si>
  <si>
    <t>BolC09g001230.2J</t>
  </si>
  <si>
    <t>AT4G01680</t>
  </si>
  <si>
    <t>ATMYB55; MYB DOMAIN PROTEIN 55; MYB55</t>
  </si>
  <si>
    <t>Encodes a putative transcription factor (MYB55).</t>
  </si>
  <si>
    <t>BolC09g001240.2J</t>
  </si>
  <si>
    <t>AT5G28823</t>
  </si>
  <si>
    <t>BolC09g001920.2J</t>
  </si>
  <si>
    <t>AT4G02450</t>
  </si>
  <si>
    <t>P23-1</t>
  </si>
  <si>
    <t>Encodes one of two isoforms of a co-chaperone of HSP90 that is required for root growth, in particular in the maintenance of the root meristem.</t>
  </si>
  <si>
    <t>BolC09g001930.2J</t>
  </si>
  <si>
    <t>AT4G02480</t>
  </si>
  <si>
    <t>BolC09g001940.2J</t>
  </si>
  <si>
    <t>AT4G02485</t>
  </si>
  <si>
    <t>2-oxoglutarate (2OG) and Fe(II)-dependent oxygenase superfamily protein;(source:Araport11)</t>
  </si>
  <si>
    <t>BolC09g001950.2J</t>
  </si>
  <si>
    <t>AT4G02500</t>
  </si>
  <si>
    <t>ARABIDOPSIS THALIANA UDP-XYLOSYLTRANSFERASE 2; ATXT2; ATXXT2; TXT2; UDP-XYLOSYLTRANSFERASE 2; XT2; XXT2; XYG XYLOSYLTRANSFERASE 2</t>
  </si>
  <si>
    <t>Encodes a protein with xylosyltransferase activity, which is specific for UDP-xylose as donor substrate and for oligosaccharides with a degree of polymerization &gt;4. Although the enzyme utilizes either cellopentaose or cellohexaose, its activity is four-fold higher with cellohexaose as an acceptor compared to cellopentaose. The enzyme is able to add several xylosyl residues to the acceptor forming mono-, di- and trixylosylated polysaccharides. The mRNA is cell-to-cell mobile.</t>
  </si>
  <si>
    <t>BolC09g001960.2J</t>
  </si>
  <si>
    <t>AT4G02510</t>
  </si>
  <si>
    <t>An integral membrane GTPase that functions as a transit-sequence receptor required for the import of proteins necessary for chloroplast biogenesis. Located in the outer chloroplast membrane. Phosphorylation of the G-domains regulate translocon assembly.The mRNA is cell-to-cell mobile.</t>
  </si>
  <si>
    <t>BolC09g001970.2J</t>
  </si>
  <si>
    <t>AT2G02930</t>
  </si>
  <si>
    <t>ATGSTF3; GLUTATHIONE S-TRANSFERASE 16; GLUTATHIONE S-TRANSFERASE F3; GST16; GSTF3</t>
  </si>
  <si>
    <t>Encodes glutathione transferase belonging to the phi class of GSTs. Naming convention according to Wagner et al. (2002).</t>
  </si>
  <si>
    <t>BolC09g001980.2J</t>
  </si>
  <si>
    <t>BolC09g001990.2J</t>
  </si>
  <si>
    <t>AT4G02530</t>
  </si>
  <si>
    <t>MAINTENANCE OF PHOTOSYSTEM II UNDER HIGH LIGHT 2; MPH2</t>
  </si>
  <si>
    <t>MPH2 is a green lineage-specific thylakoid lumen protein required for photosynthetic acclimation of PSII to stressful light conditions (PMID:28874535).</t>
  </si>
  <si>
    <t>BolC09g002000.2J</t>
  </si>
  <si>
    <t>AT4G02570</t>
  </si>
  <si>
    <t>AUXIN RESISTANT 6; AXR6; CUL1; CULLIN 1; ETA1; ICU13; INCURVATA 13</t>
  </si>
  <si>
    <t>Encodes a cullin that is a component of SCF ubiquitin ligase complexes involved in mediating responses to auxin and jasmonic acid. Homozygous auxin-resistant mutants arrest growth soon after germination, lacking a root and hypocotyl. Heterozygotes display a variety of phenotypes consistent with impaired auxin response.</t>
  </si>
  <si>
    <t>BolC09g002010.2J</t>
  </si>
  <si>
    <t>AT4G02590</t>
  </si>
  <si>
    <t>UNE12; UNFERTILIZED EMBRYO SAC 12</t>
  </si>
  <si>
    <t>basic helix-loop-helix (bHLH) DNA-binding superfamily protein;(source:Araport11)</t>
  </si>
  <si>
    <t>BolC09g002020.2J</t>
  </si>
  <si>
    <t>AT4G02600</t>
  </si>
  <si>
    <t>ATMLO1; MILDEW RESISTANCE LOCUS O 1; MLO1</t>
  </si>
  <si>
    <t>A member of a large family of seven-transmembrane domain proteins specific to plants, homologs of the barley mildew resistance locus o (MLO) protein. The Arabidopsis genome contains 15 genes encoding MLO proteins, with localization in plasma membrane. Phylogenetic analysis revealed four clades of closely-related AtMLO genes. ATMLO1 belongs to the clade II, with ATMLO13 and ATMLO15. The gene is expressed during early seedling growth, in root and cotyledon vascular system, in pollen and in papillae, as shown by GUS activity patterns. The expression of several phylogenetically closely-related AtMLO genes showed similar or overlapping tissue specificity and analogous responsiveness to external stimuli, suggesting functional redundancy, co-function, or antagonistic function(s).</t>
  </si>
  <si>
    <t>BolC09g002030.2J</t>
  </si>
  <si>
    <t>AT4G02610</t>
  </si>
  <si>
    <t>Aldolase-type TIM barrel family protein;(source:Araport11)</t>
  </si>
  <si>
    <t>BolC09g002040.2J</t>
  </si>
  <si>
    <t>AT4G02620</t>
  </si>
  <si>
    <t>VHA-F</t>
  </si>
  <si>
    <t>Member of V-ATPase family. Vacuolar-type H + -ATPase (V-ATPase) is a multisubunit proton pump located on the endomembranes.</t>
  </si>
  <si>
    <t>BolC09g002050.2J</t>
  </si>
  <si>
    <t>AT4G02630</t>
  </si>
  <si>
    <t>BolC09g002060.2J</t>
  </si>
  <si>
    <t>AT4G02640</t>
  </si>
  <si>
    <t>ARABIDOPSIS THALIANA BASIC LEUCINE ZIPPER 10; ATBZIP10; BZO2H1</t>
  </si>
  <si>
    <t>Encodes a basic leucine zipper (bZIP) transcription factor AtbZIP10. AtbZIP10 shuttles between the nucleus and the cytoplasm. It binds consensus G- and C-box DNA sequences. AtbZIP10 acts antagonistically with LSD1 in both pathogen-induced hypersensitive response and basal defense responses.</t>
  </si>
  <si>
    <t>BolC09g002070.2J</t>
  </si>
  <si>
    <t>AT4G02650</t>
  </si>
  <si>
    <t>PHOSPHATIDYLINOSITOL BINDING CLATHRIN ASSEMBLY PROTEIN 5B; PICALM5B</t>
  </si>
  <si>
    <t>Phosphatidylinositol binding clathrin assembly protein 5A/B are recent paralogs with overlapping functions in recycling ANXUR proteins to the pollen tube membrane.</t>
  </si>
  <si>
    <t>BolC09g017960.2J</t>
  </si>
  <si>
    <t>AT5G06150</t>
  </si>
  <si>
    <t>CYC1BAT; CYCB1;2; CYCLIN B 1;2</t>
  </si>
  <si>
    <t>Encodes a cyclin whose expression is reduced in response to high salt.</t>
  </si>
  <si>
    <t>BolC09g017970.2J</t>
  </si>
  <si>
    <t>BolC09g017980.2J</t>
  </si>
  <si>
    <t>AT1G62850</t>
  </si>
  <si>
    <t>Class I peptide chain release factor;(source:Araport11)</t>
  </si>
  <si>
    <t>BolC09g017990.2J</t>
  </si>
  <si>
    <t>AT1G62830</t>
  </si>
  <si>
    <t>ARABIDOPSIS LYSINE-SPECIFIC HISTONE DEMETHYLASE; ATLSD1; ATSWP1; KDM1C; LDL1; LSD1; LSD1-LIKE 1; LYSINE-SPECIFIC HISTONE DEMETHYLASE; LYSINESPECIFIC HISTONE DEMETHYLASE 1C; SWP1</t>
  </si>
  <si>
    <t>Encodes a homolog of human Lysine-Specific Demethylase1. Involved in H3K4 methylation of target genes including the flowering time loci FLC and FWA. Located in nucleus. Negatively regulates root elongation. Involved in repression of LRP1 via histone deacetylation.</t>
  </si>
  <si>
    <t>BolC09g018000.2J</t>
  </si>
  <si>
    <t>AT1G62800</t>
  </si>
  <si>
    <t>ASP4; ASPARTATE AMINOTRANSFERASE 4</t>
  </si>
  <si>
    <t>Encodes aspartate aminotransferase (Asp4).</t>
  </si>
  <si>
    <t>BolC09g018010.2J</t>
  </si>
  <si>
    <t>AT1G62790</t>
  </si>
  <si>
    <t>GLYCOSYLPHOSPHATIDYLINOSITOL-ANCHORED LIPID PROTEIN TRANSFER 7; LTPG7</t>
  </si>
  <si>
    <t>Bifunctional inhibitor/lipid-transfer protein/seed storage 2S albumin superfamily protein;(source:Araport11)</t>
  </si>
  <si>
    <t>BolC09g018020.2J</t>
  </si>
  <si>
    <t>AT1G62780</t>
  </si>
  <si>
    <t>dimethylallyl, adenosine tRNA methylthiotransferase;(source:Araport11)</t>
  </si>
  <si>
    <t>BolC09g018030.2J</t>
  </si>
  <si>
    <t>AT1G62770 (T)</t>
  </si>
  <si>
    <t>PMEI9</t>
  </si>
  <si>
    <t>PMEI9 pectin methyleseterase inhibitor. Expressed in many plant tissues.</t>
  </si>
  <si>
    <t>BolC09g018040.2J</t>
  </si>
  <si>
    <t>AT1G56110</t>
  </si>
  <si>
    <t>HOMOLOG OF NUCLEOLAR PROTEIN NOP56; NOP56</t>
  </si>
  <si>
    <t>NOP56-like protein</t>
  </si>
  <si>
    <t>BolC09g018050.2J</t>
  </si>
  <si>
    <t>BolC09g018060.2J</t>
  </si>
  <si>
    <t>BolC09g018070.2J</t>
  </si>
  <si>
    <t>AT4G03340</t>
  </si>
  <si>
    <t>BolC09g026780.2J</t>
  </si>
  <si>
    <t>AT5G47370</t>
  </si>
  <si>
    <t>HAT2</t>
  </si>
  <si>
    <t>homeobox-leucine zipper genes induced by auxin, but not by other phytohormones. Plays opposite roles in the shoot and root tissues in regulating auxin-mediated morphogenesis.</t>
  </si>
  <si>
    <t>BolC09g026790.2J</t>
  </si>
  <si>
    <t>BolC09g026800.2J</t>
  </si>
  <si>
    <t>BolC09g026810.2J</t>
  </si>
  <si>
    <t>AT5G47380</t>
  </si>
  <si>
    <t>electron transporter, putative (Protein of unknown function, DUF547);(source:Araport11)</t>
  </si>
  <si>
    <t>BolC09g026820.2J</t>
  </si>
  <si>
    <t>AT5G47390</t>
  </si>
  <si>
    <t>KUA1; KUODA1 (CHINESE FOR ENLARGE OR EXPAND); MYB HYPOCOTYL ELONGATION-RELATED; MYBH</t>
  </si>
  <si>
    <t>Encodes a circadian-regulated transcription factor which specifically controls cell expansion during leaf development by controlling ROS homeostasis. The mRNA is cell-to-cell mobile.</t>
  </si>
  <si>
    <t>BolC09g026830.2J</t>
  </si>
  <si>
    <t>AT5G47430</t>
  </si>
  <si>
    <t>DWNN domain, a CCHC-type zinc finger;(source:Araport11)</t>
  </si>
  <si>
    <t>BolC09g026840.2J</t>
  </si>
  <si>
    <t>BolC09g026850.2J</t>
  </si>
  <si>
    <t>AT5G47480 (T)</t>
  </si>
  <si>
    <t>RGPR-related protein; SEC16A homolog. Part of endomembrane trafficking system.</t>
  </si>
  <si>
    <t>BolC09g026860.2J</t>
  </si>
  <si>
    <t>BolC09g026870.2J</t>
  </si>
  <si>
    <t>AT5G47520</t>
  </si>
  <si>
    <t>ATRABA5A; RAB GTPASE HOMOLOG A5A; RABA5A</t>
  </si>
  <si>
    <t>RAB GTPase homolog A5A;(source:Araport11)</t>
  </si>
  <si>
    <t>BolC09g026880.2J</t>
  </si>
  <si>
    <t>BolC09g035330.2J</t>
  </si>
  <si>
    <t>AT4G06534</t>
  </si>
  <si>
    <t>BolC09g035340.2J</t>
  </si>
  <si>
    <t>BolC09g035350.2J</t>
  </si>
  <si>
    <t>AT1G14800</t>
  </si>
  <si>
    <t>Nucleic acid-binding, OB-fold-like protein;(source:Araport11)</t>
  </si>
  <si>
    <t>BolC09g035360.2J</t>
  </si>
  <si>
    <t>BolC09g035370.2J</t>
  </si>
  <si>
    <t>BolC09g035380.2J</t>
  </si>
  <si>
    <t>BolC09g041020.2J</t>
  </si>
  <si>
    <t>BolC09g041030.2J</t>
  </si>
  <si>
    <t>AT5G52050</t>
  </si>
  <si>
    <t>ATDTX50; DETOXIFICATION EFFLUX CARRIER 50; DTX50</t>
  </si>
  <si>
    <t>MATE efflux family protein;(source:Araport11)</t>
  </si>
  <si>
    <t>BolC09g041040.2J</t>
  </si>
  <si>
    <t>AT5G20550</t>
  </si>
  <si>
    <t>BolC09g041050.2J</t>
  </si>
  <si>
    <t>BolC09g041060.2J</t>
  </si>
  <si>
    <t>AT5G54060</t>
  </si>
  <si>
    <t>UDP-GLUCOSE:FLAVONOID 3-O-GLUCOSYLTRANSFERASE; UDP-GLUCOSYL TRANSFERASE 79B1; UF3GT; UGT79B1</t>
  </si>
  <si>
    <t>Encodes a anthocyanin 3-O-glucoside: 2-O-xylosyl-transferase involved in anthocyanin modification that converts cyanidin 3-O-glucoside to cyanidin 3-O-xylosyl(1-&gt;2)glucoside. Its preferred sugar donor is UDP-xylose.</t>
  </si>
  <si>
    <t>BolC09g041070.2J</t>
  </si>
  <si>
    <t>BolC09g041080.2J</t>
  </si>
  <si>
    <t>AT2G47230 (T)</t>
  </si>
  <si>
    <t>ATDUF6; DOMAIN OF UNKNOWN FUNCTION 724 6; DUF6</t>
  </si>
  <si>
    <t>Member of the plant-specific DUF724 protein family. Arabidopsis has 10 DUF724 proteins.</t>
  </si>
  <si>
    <t>BolC09g041090.2J</t>
  </si>
  <si>
    <t>AT5G25120 (T)</t>
  </si>
  <si>
    <t>CYTOCHROME P450, FAMILY 71, SUBFAMILY B, POLYPEPTIDE 11; CYP71B11</t>
  </si>
  <si>
    <t>putative cytochrome P450 The mRNA is cell-to-cell mobile.</t>
  </si>
  <si>
    <t>BolC09g041100.2J</t>
  </si>
  <si>
    <t>BolC09g041110.2J</t>
  </si>
  <si>
    <t>BolC09g041120.2J</t>
  </si>
  <si>
    <t>BolC09g041130.2J</t>
  </si>
  <si>
    <t>AT5G54080</t>
  </si>
  <si>
    <t>ATHGO; HGO; HOMOGENTISATE 1,2-DIOXYGENASE</t>
  </si>
  <si>
    <t>Encodes a homogentisate 1,2-dioxygenase that can convert homogentisate to malylacetoacetate and is likely to be involved in tyrosine catabolism.</t>
  </si>
  <si>
    <t>BolC09g041140.2J</t>
  </si>
  <si>
    <t>AT5G54095</t>
  </si>
  <si>
    <t>proteoglycan-like protein;(source:Araport11)</t>
  </si>
  <si>
    <t>BolC09g041150.2J</t>
  </si>
  <si>
    <t>AT4G27585</t>
  </si>
  <si>
    <t>ATSLP1; SLP1; STOMATIN-LIKE PROTEIN 1</t>
  </si>
  <si>
    <t>Encodes a stomatin-like protein that is present in a mitochondrial membrane-bound 3 MDa protein complex and is involved in the assembly of mitochondrial respiratory supercomplexes. There is an observed increase in abundance of respiratory complex III2 in SLP1 single and double knockout mutants. The protein is not redundant with Arabidopsis SLP2 (At5g54100).</t>
  </si>
  <si>
    <t>BolC09g041160.2J</t>
  </si>
  <si>
    <t>AT5G54110</t>
  </si>
  <si>
    <t>ATMAMI; MAMI; MEMBRANE-ASSOCIATED MANNITOL-INDUCED</t>
  </si>
  <si>
    <t>Encodes a highly polar protein with more than 60% hydrophilic amino acid residues that is associated with the plasma membrane. It has limited secondary structure similarity to VAP-33 from Aplysia, which may be involved in membrane trafficking. The mRNA is cell-to-cell mobile.</t>
  </si>
  <si>
    <t>BolC09g041170.2J</t>
  </si>
  <si>
    <t>AT4G35987</t>
  </si>
  <si>
    <t>CALMODULIN N-METHYLTRANSFERASE; CAM KMT</t>
  </si>
  <si>
    <t>BolC09g041180.2J</t>
  </si>
  <si>
    <t>AT4G31790</t>
  </si>
  <si>
    <t>AT4G31790.1 structure is probably incorrect. Annotated CDS doesn't translate into a single open reading frame.</t>
  </si>
  <si>
    <t>BolC09g041190.2J</t>
  </si>
  <si>
    <t>BolC09g041200.2J</t>
  </si>
  <si>
    <t>BolC09g041290.2J</t>
  </si>
  <si>
    <t>AT5G54620 (T)</t>
  </si>
  <si>
    <t>BolC09g041300.2J</t>
  </si>
  <si>
    <t>AT4G14190</t>
  </si>
  <si>
    <t>BolC09g048910.2J</t>
  </si>
  <si>
    <t>BolC09g048920.2J</t>
  </si>
  <si>
    <t>AT5G59970</t>
  </si>
  <si>
    <t>Histone superfamily protein;(source:Araport11)</t>
  </si>
  <si>
    <t>BolC09g048930.2J</t>
  </si>
  <si>
    <t>AT5G59700 (T)</t>
  </si>
  <si>
    <t>BolC09g048940.2J</t>
  </si>
  <si>
    <t>AT5G59710</t>
  </si>
  <si>
    <t>Encodes a nuclear-localized NOT (negative on TATA-less) domain-containing protein that interacts with the Agrobacterium VirE2 protein and is required for Agrobacterium-mediated plant transformation. It likely facilitates T-DNA integration into plant chromosomes and may play a role as a transcriptional regulator.The mRNA is cell-to-cell mobile.</t>
  </si>
  <si>
    <t>BolC09g048950.2J</t>
  </si>
  <si>
    <t>AT1G53540</t>
  </si>
  <si>
    <t>HSP17.6C</t>
  </si>
  <si>
    <t>Member of the class I small heat-shock protein (sHSP) family, which accounts for the majority of sHSPs in maturing seeds</t>
  </si>
  <si>
    <t>BolC09g048960.2J</t>
  </si>
  <si>
    <t>AT5G59730</t>
  </si>
  <si>
    <t>ATEXO70H7; EXO70H7; EXOCYST SUBUNIT EXO70 FAMILY PROTEIN H7</t>
  </si>
  <si>
    <t>A member of EXO70 gene family, putative exocyst subunits, conserved in land plants. Arabidopsis thaliana contains 23 putative EXO70 genes, which can be classified into eight clusters on the phylogenetic tree. The mRNA is cell-to-cell mobile.</t>
  </si>
  <si>
    <t>BolC09g048970.2J</t>
  </si>
  <si>
    <t>AT5G59740</t>
  </si>
  <si>
    <t>UDP-N-acetylglucosamine (UAA) transporter family;(source:Araport11)</t>
  </si>
  <si>
    <t>BolC09g048980.2J</t>
  </si>
  <si>
    <t>AT5G59760</t>
  </si>
  <si>
    <t>hypothetical protein (DUF1635);(source:Araport11)</t>
  </si>
  <si>
    <t>BolC09g048990.2J</t>
  </si>
  <si>
    <t>AT5G60110</t>
  </si>
  <si>
    <t>APUM18; PUM18; PUMILIO 18</t>
  </si>
  <si>
    <t>Encodes a member of the Arabidopsis Pumilio (APUM) proteins containing PUF domain (eight repeats of approximately 36 amino acids each). PUF proteins regulate both mRNA stability and translation through sequence-specific binding to the 3' UTR of target mRNA transcripts.</t>
  </si>
  <si>
    <t>BolC09g049000.2J</t>
  </si>
  <si>
    <t>AT5G59780</t>
  </si>
  <si>
    <t>ATMYB59-2; MYB DOMAIN PROTEIN 59; MYB59</t>
  </si>
  <si>
    <t>Encodes a putative transcription factor (MYB59). In roots it is involved in K+/NO3- transport and expression of the NPF7.3 transporter.</t>
  </si>
  <si>
    <t>Candidate gene search terms: Genes with an annotation related to phytohormones like auxin, cytokinin, gibberellins, and jasmonic acid or leaf development processes like leaf polarity (ad/abaxial) determination and leaf curvature.</t>
  </si>
  <si>
    <t>JZS v2 reference genome</t>
  </si>
  <si>
    <t>Gene name in JZS v1</t>
  </si>
  <si>
    <t>Gene name in JZS v2</t>
  </si>
  <si>
    <t xml:space="preserve">Start </t>
  </si>
  <si>
    <t>Other names</t>
  </si>
  <si>
    <t>Tair or others description</t>
  </si>
  <si>
    <t>Bol013627</t>
  </si>
  <si>
    <t>Bol005467</t>
  </si>
  <si>
    <t>LATE MERISTEM IDENTITY1; LMI1</t>
  </si>
  <si>
    <t>Bol035882</t>
  </si>
  <si>
    <r>
      <t xml:space="preserve">AtOFP1 was shown to regulate cell elongation by suppressing the expression of Gibberellin 20 oxidase 1 (GA20ox1), a gene encoding the key enzyme in gibberellin (GA) biosynthesis (Wang </t>
    </r>
    <r>
      <rPr>
        <i/>
        <sz val="9"/>
        <color theme="1"/>
        <rFont val="Calibri"/>
        <family val="2"/>
        <scheme val="minor"/>
      </rPr>
      <t>et al</t>
    </r>
    <r>
      <rPr>
        <sz val="9"/>
        <color theme="1"/>
        <rFont val="Calibri"/>
        <family val="2"/>
        <scheme val="minor"/>
      </rPr>
      <t>. 2007). </t>
    </r>
  </si>
  <si>
    <t>WRDR26 is a WD-40 repeat containing protein initially identified as an interacting partner RanBPM. Its expression is induced by abiotic stress as well as various plant growth regulators including IAA, ABA, and ethylene. Role as a novel modulator of redox homeostasis, responding to developmental and stress signals to regulate leaf senescence.</t>
  </si>
  <si>
    <t>Bol020633</t>
  </si>
  <si>
    <t>Bol025978</t>
  </si>
  <si>
    <t>ATSWC6, SEF, SERRATED LEAVES AND EARLY FLOWERING</t>
  </si>
  <si>
    <t>Encodes SERRATED LEAVES AND EARLY FLOWERING (SEF), an Arabidopsis homolog of the yeast SWC6 protein, a conserved subunit of the SWR1/SRCAP complex. SEF loss-of-function mutants have a pleiotropic phenotype characterized by serrated leaves, frequent absence of inflorescence internodes, bushy aspect, and flowers with altered number and size of organs. Mutant plants flower earlier than wild-type plants both under inductive and non-inductive photoperiods. SEF, ARP6, and PIE1 might form a molecular complex in Arabidopsis related to the SWR1/SRCAP complex identified in other eukaryotes.</t>
  </si>
  <si>
    <t>Bol026004</t>
  </si>
  <si>
    <t>C-TERMINAL DOMAIN PHOSPHATASE-LIKE 4, CPL4</t>
  </si>
  <si>
    <t>Encodes a polypeptide that contains FCPH and BRCT domains. RNAi suppression mutant lines were generated, which displayed a range of phenotypic abnormalities, including incomplete to no cotyledon expansion, slow growth, epinastic leaves, or small inflorescences.</t>
  </si>
  <si>
    <t>Bol027883</t>
  </si>
  <si>
    <t>Bol025737</t>
  </si>
  <si>
    <t>TCP FAMILY TRANSCRIPTION FACTOR 4, TCP4</t>
  </si>
  <si>
    <t>Arabidopsis thaliana TCP family transcription factor. Regulated by miR319. Involved in heterochronic regulation of leaf differentiation.</t>
  </si>
  <si>
    <t>Bol025740</t>
  </si>
  <si>
    <t>CTL02, TEAR2, TIE1-ASSOCIATED 33 RING-TYPE E3 LIGASE 2</t>
  </si>
  <si>
    <t>Bol021779</t>
  </si>
  <si>
    <t>ATGH3.11, FAR-RED INSENSITIVE 219, FIN219, JAR1, JASMONATE RESISTANT 1</t>
  </si>
  <si>
    <t>Bol036810</t>
  </si>
  <si>
    <t>Bol044169</t>
  </si>
  <si>
    <t>Bol006070</t>
  </si>
  <si>
    <t>ATCUL1, AUXIN RESISTANT 6, AXR6, CUL1, CULLIN 1, ETA1, ICU13, INCURVATA 13</t>
  </si>
  <si>
    <t>Bol018919</t>
  </si>
  <si>
    <t>Bol018917</t>
  </si>
  <si>
    <t>KUA1, KUODA1 (CHINESE FOR ENLARGE OR EXPAND), MYB HYPOCOTYL ELONGATION-RELATED, MYBH</t>
  </si>
  <si>
    <t>Encodes a circadian-regulated transcription factor that specifically controls cell expansion during leaf development by controlling ROS homeostasis. The mRNA is cell-to-cell mobile.</t>
  </si>
  <si>
    <t>Supplementary Table S2 2017 Weather Cast</t>
  </si>
  <si>
    <t>Supplementary Table S3 2018 Weather Cast</t>
  </si>
  <si>
    <r>
      <t xml:space="preserve">Supplementary Table S11 Genes within the 50 hotpots in JZS v2 genome (Cai </t>
    </r>
    <r>
      <rPr>
        <i/>
        <sz val="11"/>
        <color theme="1"/>
        <rFont val="Calibri"/>
        <family val="2"/>
        <scheme val="minor"/>
      </rPr>
      <t>et al.,</t>
    </r>
    <r>
      <rPr>
        <sz val="11"/>
        <color theme="1"/>
        <rFont val="Calibri"/>
        <family val="2"/>
        <scheme val="minor"/>
      </rPr>
      <t xml:space="preserve"> 2020).</t>
    </r>
  </si>
  <si>
    <t xml:space="preserve">Supplementary Table S12 List of candidate genes </t>
  </si>
  <si>
    <t>Supplementary Table S4 2019 Weather Cast</t>
  </si>
  <si>
    <t>Supplementary Table S1 Cabbage core collection</t>
  </si>
  <si>
    <t>Supplementary Table S7 All significant SNPs-trait associations from all GWAS conducted utilizing the JWS v1 reference genome</t>
  </si>
  <si>
    <t>Supplementary Table S5 Descriptive statistics of the phenotypic values scored for leaf and head traits for the 139 common accessions. The number of accessions (n), Standard Deviation (S.D.), Coefficient of Variation (C.V.), Least Significant Different (LSD) test group (LSD). LSD groups are limited within year and trait</t>
  </si>
  <si>
    <t>Supplementary Table S6 Descriptive statistics of the phenotypic values scored for leaf and head remaining traits for all accessions. The number of accessions (n), Standard Deviation (S.D.), Coefficient of Variation (C.V.), Least Significant Different (LSD) test group (LSD). LSD groups are limited within year and trait</t>
  </si>
  <si>
    <t>Supplementary Table S8 Hotspots in JWS v1 reference genome. LOD values under 3.0 are coloured in red</t>
  </si>
  <si>
    <t>Supplementary Table S9 Hotspots genomic positions at JZS v1 and their syntenic position at JZS v2</t>
  </si>
  <si>
    <r>
      <t xml:space="preserve">Supplementary Table S10 Expanded hotspot regions in the JZS v2 genome (Cai </t>
    </r>
    <r>
      <rPr>
        <i/>
        <sz val="11"/>
        <color theme="1"/>
        <rFont val="Calibri"/>
        <family val="2"/>
        <scheme val="minor"/>
      </rPr>
      <t xml:space="preserve">et al., </t>
    </r>
    <r>
      <rPr>
        <sz val="11"/>
        <color theme="1"/>
        <rFont val="Calibri"/>
        <family val="2"/>
        <scheme val="minor"/>
      </rPr>
      <t>2020) for candidate gene mining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</si>
</sst>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0.000"/>
    <numFmt numFmtId="167" formatCode="0.0"/>
    <numFmt numFmtId="168" formatCode="0.00000"/>
  </numFmts>
  <fonts count="29">
    <font>
      <sz val="11"/>
      <color theme="1"/>
      <name val="Calibri"/>
      <family val="2"/>
      <scheme val="minor"/>
    </font>
    <font>
      <b/>
      <sz val="11"/>
      <color theme="1"/>
      <name val="Calibri"/>
      <family val="2"/>
      <scheme val="minor"/>
    </font>
    <font>
      <sz val="9"/>
      <color rgb="FF000000"/>
      <name val="Calibri"/>
      <family val="2"/>
    </font>
    <font>
      <b/>
      <sz val="9"/>
      <color rgb="FF000000"/>
      <name val="Calibri"/>
      <family val="2"/>
    </font>
    <font>
      <i/>
      <sz val="9"/>
      <color rgb="FF000000"/>
      <name val="Calibri"/>
      <family val="2"/>
    </font>
    <font>
      <sz val="11"/>
      <color theme="1"/>
      <name val="Verdana"/>
      <family val="2"/>
    </font>
    <font>
      <b/>
      <sz val="11"/>
      <color rgb="FF000000"/>
      <name val="Calibri"/>
      <family val="2"/>
    </font>
    <font>
      <sz val="11"/>
      <color rgb="FF000000"/>
      <name val="Calibri"/>
      <family val="2"/>
    </font>
    <font>
      <sz val="11"/>
      <color rgb="FFFFC000"/>
      <name val="Calibri"/>
      <family val="2"/>
    </font>
    <font>
      <sz val="11"/>
      <color rgb="FFC00000"/>
      <name val="Calibri"/>
      <family val="2"/>
    </font>
    <font>
      <sz val="11"/>
      <color rgb="FF1F4E78"/>
      <name val="Calibri"/>
      <family val="2"/>
    </font>
    <font>
      <sz val="11"/>
      <color rgb="FF7030A0"/>
      <name val="Calibri"/>
      <family val="2"/>
    </font>
    <font>
      <sz val="13"/>
      <color rgb="FF000000"/>
      <name val="MathJax_Main"/>
    </font>
    <font>
      <sz val="9"/>
      <color rgb="FF000000"/>
      <name val="MathJax_Main"/>
    </font>
    <font>
      <sz val="13"/>
      <color rgb="FF000000"/>
      <name val="MathJax_Math-italic"/>
    </font>
    <font>
      <sz val="9"/>
      <color rgb="FF000000"/>
      <name val="Calibri"/>
      <family val="2"/>
      <scheme val="minor"/>
    </font>
    <font>
      <b/>
      <sz val="9"/>
      <color rgb="FF000000"/>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sz val="11"/>
      <color rgb="FF7030A0"/>
      <name val="Calibri"/>
      <family val="2"/>
      <scheme val="minor"/>
    </font>
    <font>
      <sz val="11"/>
      <color theme="9"/>
      <name val="Calibri"/>
      <family val="2"/>
      <scheme val="minor"/>
    </font>
    <font>
      <sz val="11"/>
      <color theme="4"/>
      <name val="Calibri"/>
      <family val="2"/>
      <scheme val="minor"/>
    </font>
    <font>
      <sz val="11"/>
      <color theme="3"/>
      <name val="Calibri"/>
      <family val="2"/>
      <scheme val="minor"/>
    </font>
    <font>
      <sz val="11"/>
      <color rgb="FFFFC000"/>
      <name val="Calibri"/>
      <family val="2"/>
      <scheme val="minor"/>
    </font>
    <font>
      <i/>
      <sz val="11"/>
      <color theme="1"/>
      <name val="Calibri"/>
      <family val="2"/>
      <scheme val="minor"/>
    </font>
    <font>
      <b/>
      <i/>
      <sz val="11"/>
      <color theme="1"/>
      <name val="Times New Roman"/>
      <family val="1"/>
    </font>
    <font>
      <b/>
      <sz val="11"/>
      <color theme="1"/>
      <name val="Times New Roman"/>
      <family val="1"/>
    </font>
    <font>
      <i/>
      <sz val="9"/>
      <color rgb="FF000000"/>
      <name val="Calibri"/>
      <family val="2"/>
      <scheme val="minor"/>
    </font>
  </fonts>
  <fills count="3">
    <fill>
      <patternFill patternType="none"/>
    </fill>
    <fill>
      <patternFill patternType="gray125"/>
    </fill>
    <fill>
      <patternFill patternType="solid">
        <fgColor rgb="FFFFFFFF"/>
        <bgColor indexed="64"/>
      </patternFill>
    </fill>
  </fills>
  <borders count="21">
    <border>
      <left/>
      <right/>
      <top/>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style="thin">
        <color theme="0"/>
      </top>
      <bottom style="thin">
        <color auto="1"/>
      </bottom>
      <diagonal/>
    </border>
    <border>
      <left/>
      <right style="thin">
        <color auto="1"/>
      </right>
      <top style="thin">
        <color theme="0"/>
      </top>
      <bottom style="thin">
        <color auto="1"/>
      </bottom>
      <diagonal/>
    </border>
  </borders>
  <cellStyleXfs count="1">
    <xf numFmtId="0" fontId="0" fillId="0" borderId="0"/>
  </cellStyleXfs>
  <cellXfs count="152">
    <xf numFmtId="0" fontId="0" fillId="0" borderId="0" xfId="0"/>
    <xf numFmtId="0" fontId="0" fillId="0" borderId="0" xfId="0"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center" wrapText="1"/>
    </xf>
    <xf numFmtId="0" fontId="0" fillId="0" borderId="0" xfId="0" applyAlignment="1">
      <alignment wrapText="1"/>
    </xf>
    <xf numFmtId="0" fontId="5" fillId="0" borderId="0" xfId="0" applyFont="1" applyAlignment="1">
      <alignment horizontal="left" vertical="center"/>
    </xf>
    <xf numFmtId="0" fontId="1" fillId="0" borderId="3" xfId="0" applyFont="1" applyBorder="1" applyAlignment="1">
      <alignment horizontal="center" vertical="center" wrapText="1"/>
    </xf>
    <xf numFmtId="0" fontId="0" fillId="0" borderId="3" xfId="0" applyBorder="1" applyAlignment="1">
      <alignment horizontal="center"/>
    </xf>
    <xf numFmtId="0" fontId="0" fillId="0" borderId="3" xfId="0" applyBorder="1" applyAlignment="1">
      <alignment horizontal="center" wrapText="1"/>
    </xf>
    <xf numFmtId="2" fontId="0" fillId="0" borderId="1" xfId="0" applyNumberFormat="1" applyBorder="1" applyAlignment="1">
      <alignment horizontal="center"/>
    </xf>
    <xf numFmtId="2" fontId="0" fillId="0" borderId="2" xfId="0" applyNumberFormat="1" applyBorder="1" applyAlignment="1">
      <alignment horizontal="center"/>
    </xf>
    <xf numFmtId="2" fontId="0" fillId="0" borderId="0" xfId="0" applyNumberFormat="1" applyAlignment="1">
      <alignment horizontal="center"/>
    </xf>
    <xf numFmtId="0" fontId="1" fillId="0" borderId="10"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 fillId="0" borderId="10" xfId="0" applyFont="1" applyBorder="1" applyAlignment="1">
      <alignment horizontal="center" vertical="center"/>
    </xf>
    <xf numFmtId="0" fontId="1" fillId="0" borderId="4" xfId="0" applyFont="1" applyBorder="1" applyAlignment="1">
      <alignment horizontal="center"/>
    </xf>
    <xf numFmtId="164" fontId="1" fillId="0" borderId="1" xfId="0" applyNumberFormat="1" applyFont="1" applyBorder="1" applyAlignment="1">
      <alignment horizontal="center"/>
    </xf>
    <xf numFmtId="0" fontId="1" fillId="0" borderId="5" xfId="0" applyFont="1" applyBorder="1" applyAlignment="1">
      <alignment horizontal="center" vertical="center"/>
    </xf>
    <xf numFmtId="0" fontId="1" fillId="0" borderId="3" xfId="0" applyFont="1" applyBorder="1" applyAlignment="1">
      <alignment horizontal="center"/>
    </xf>
    <xf numFmtId="0" fontId="5" fillId="0" borderId="0" xfId="0" applyFont="1" applyAlignment="1">
      <alignment horizontal="left" vertical="center" wrapText="1"/>
    </xf>
    <xf numFmtId="0" fontId="0" fillId="0" borderId="16" xfId="0" applyBorder="1"/>
    <xf numFmtId="2" fontId="0" fillId="0" borderId="16" xfId="0" applyNumberFormat="1" applyBorder="1" applyAlignment="1">
      <alignment horizontal="center"/>
    </xf>
    <xf numFmtId="165" fontId="0" fillId="0" borderId="16" xfId="0" applyNumberFormat="1" applyBorder="1" applyAlignment="1">
      <alignment horizontal="center"/>
    </xf>
    <xf numFmtId="166" fontId="0" fillId="0" borderId="16" xfId="0" applyNumberFormat="1" applyBorder="1" applyAlignment="1">
      <alignment horizontal="center"/>
    </xf>
    <xf numFmtId="0" fontId="0" fillId="0" borderId="16" xfId="0" applyBorder="1" applyAlignment="1">
      <alignment horizontal="left"/>
    </xf>
    <xf numFmtId="0" fontId="6" fillId="0" borderId="3" xfId="0" applyFont="1" applyBorder="1" applyAlignment="1">
      <alignment horizontal="center" vertical="center" wrapText="1"/>
    </xf>
    <xf numFmtId="0" fontId="8" fillId="2" borderId="3" xfId="0" applyFont="1" applyFill="1" applyBorder="1" applyAlignment="1">
      <alignment horizontal="center" vertical="center"/>
    </xf>
    <xf numFmtId="0" fontId="7" fillId="2" borderId="3" xfId="0" applyFont="1" applyFill="1" applyBorder="1" applyAlignment="1">
      <alignment vertical="center"/>
    </xf>
    <xf numFmtId="0" fontId="7" fillId="2" borderId="3" xfId="0" applyFont="1" applyFill="1" applyBorder="1" applyAlignment="1">
      <alignment horizontal="center" vertical="center"/>
    </xf>
    <xf numFmtId="3" fontId="7" fillId="2" borderId="3" xfId="0" applyNumberFormat="1" applyFont="1" applyFill="1" applyBorder="1" applyAlignment="1">
      <alignment horizontal="center" vertical="center"/>
    </xf>
    <xf numFmtId="0" fontId="9" fillId="2" borderId="3"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3" xfId="0" applyFont="1" applyFill="1" applyBorder="1" applyAlignment="1">
      <alignment horizontal="center" vertical="center"/>
    </xf>
    <xf numFmtId="0" fontId="2" fillId="2" borderId="3" xfId="0" applyFont="1" applyFill="1" applyBorder="1" applyAlignment="1">
      <alignment horizontal="center" vertical="center"/>
    </xf>
    <xf numFmtId="3" fontId="2" fillId="2" borderId="3"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15" fillId="2" borderId="3" xfId="0" applyFont="1" applyFill="1" applyBorder="1" applyAlignment="1">
      <alignment horizontal="center" vertical="center" wrapText="1"/>
    </xf>
    <xf numFmtId="0" fontId="16" fillId="2" borderId="3" xfId="0" applyFont="1" applyFill="1" applyBorder="1" applyAlignment="1">
      <alignment horizontal="center" vertical="center"/>
    </xf>
    <xf numFmtId="0" fontId="16" fillId="2" borderId="3" xfId="0" applyFont="1" applyFill="1" applyBorder="1" applyAlignment="1">
      <alignment horizontal="center" vertical="center" wrapText="1"/>
    </xf>
    <xf numFmtId="0" fontId="17" fillId="0" borderId="0" xfId="0" applyFont="1" applyAlignment="1">
      <alignment horizontal="center" vertical="center" wrapText="1"/>
    </xf>
    <xf numFmtId="0" fontId="18" fillId="0" borderId="3"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5" xfId="0" applyFont="1" applyBorder="1" applyAlignment="1">
      <alignment horizontal="center" vertical="center" wrapText="1"/>
    </xf>
    <xf numFmtId="2" fontId="0" fillId="0" borderId="10" xfId="0" applyNumberFormat="1" applyBorder="1" applyAlignment="1">
      <alignment horizontal="center"/>
    </xf>
    <xf numFmtId="2" fontId="0" fillId="0" borderId="11" xfId="0" applyNumberFormat="1" applyBorder="1" applyAlignment="1">
      <alignment horizontal="center"/>
    </xf>
    <xf numFmtId="2" fontId="0" fillId="0" borderId="12" xfId="0" applyNumberFormat="1" applyBorder="1" applyAlignment="1">
      <alignment horizontal="center"/>
    </xf>
    <xf numFmtId="2" fontId="1" fillId="0" borderId="10" xfId="0" applyNumberFormat="1" applyFont="1" applyBorder="1" applyAlignment="1">
      <alignment horizontal="center"/>
    </xf>
    <xf numFmtId="0" fontId="5" fillId="0" borderId="0" xfId="0" applyFont="1" applyAlignment="1">
      <alignment vertical="center" wrapText="1"/>
    </xf>
    <xf numFmtId="0" fontId="1" fillId="0" borderId="16" xfId="0" applyFont="1" applyBorder="1" applyAlignment="1">
      <alignment horizontal="right"/>
    </xf>
    <xf numFmtId="0" fontId="0" fillId="0" borderId="0" xfId="0" applyAlignment="1">
      <alignment horizontal="left"/>
    </xf>
    <xf numFmtId="0" fontId="0" fillId="0" borderId="17" xfId="0" applyBorder="1" applyAlignment="1">
      <alignment horizontal="left"/>
    </xf>
    <xf numFmtId="167" fontId="1" fillId="0" borderId="3" xfId="0" applyNumberFormat="1" applyFont="1" applyBorder="1" applyAlignment="1">
      <alignment horizontal="center"/>
    </xf>
    <xf numFmtId="0" fontId="0" fillId="0" borderId="17" xfId="0" applyBorder="1"/>
    <xf numFmtId="1" fontId="0" fillId="0" borderId="16" xfId="0" applyNumberFormat="1" applyBorder="1" applyAlignment="1">
      <alignment horizontal="center"/>
    </xf>
    <xf numFmtId="168" fontId="0" fillId="0" borderId="16" xfId="0" applyNumberFormat="1" applyBorder="1" applyAlignment="1">
      <alignment horizontal="center"/>
    </xf>
    <xf numFmtId="0" fontId="0" fillId="0" borderId="17" xfId="0" applyBorder="1" applyAlignment="1">
      <alignment horizontal="center"/>
    </xf>
    <xf numFmtId="1" fontId="0" fillId="0" borderId="17" xfId="0" applyNumberFormat="1" applyBorder="1" applyAlignment="1">
      <alignment horizontal="center"/>
    </xf>
    <xf numFmtId="2" fontId="0" fillId="0" borderId="17" xfId="0" applyNumberFormat="1" applyBorder="1" applyAlignment="1">
      <alignment horizontal="center"/>
    </xf>
    <xf numFmtId="168" fontId="0" fillId="0" borderId="17" xfId="0" applyNumberFormat="1" applyBorder="1" applyAlignment="1">
      <alignment horizontal="center"/>
    </xf>
    <xf numFmtId="165" fontId="0" fillId="0" borderId="17" xfId="0" applyNumberFormat="1" applyBorder="1" applyAlignment="1">
      <alignment horizontal="center"/>
    </xf>
    <xf numFmtId="166" fontId="0" fillId="0" borderId="17" xfId="0" applyNumberFormat="1" applyBorder="1" applyAlignment="1">
      <alignment horizontal="center"/>
    </xf>
    <xf numFmtId="1" fontId="1" fillId="0" borderId="3"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168" fontId="1" fillId="0" borderId="3" xfId="0" applyNumberFormat="1" applyFont="1" applyBorder="1" applyAlignment="1">
      <alignment horizontal="center" vertical="center" wrapText="1"/>
    </xf>
    <xf numFmtId="165" fontId="1" fillId="0" borderId="3" xfId="0" applyNumberFormat="1" applyFont="1" applyBorder="1" applyAlignment="1">
      <alignment horizontal="center" vertical="center" wrapText="1"/>
    </xf>
    <xf numFmtId="166" fontId="1" fillId="0" borderId="3" xfId="0" applyNumberFormat="1" applyFont="1" applyBorder="1" applyAlignment="1">
      <alignment horizontal="center" vertical="center" wrapText="1"/>
    </xf>
    <xf numFmtId="0" fontId="20" fillId="0" borderId="3" xfId="0" applyFont="1" applyBorder="1" applyAlignment="1">
      <alignment horizontal="center"/>
    </xf>
    <xf numFmtId="0" fontId="21" fillId="0" borderId="3" xfId="0" applyFont="1" applyBorder="1" applyAlignment="1">
      <alignment horizontal="center"/>
    </xf>
    <xf numFmtId="0" fontId="0" fillId="0" borderId="3" xfId="0" applyBorder="1"/>
    <xf numFmtId="1" fontId="0" fillId="0" borderId="3" xfId="0" applyNumberFormat="1" applyBorder="1" applyAlignment="1">
      <alignment horizontal="center"/>
    </xf>
    <xf numFmtId="2" fontId="0" fillId="0" borderId="3" xfId="0" applyNumberFormat="1" applyBorder="1" applyAlignment="1">
      <alignment horizontal="center"/>
    </xf>
    <xf numFmtId="168" fontId="0" fillId="0" borderId="3" xfId="0" applyNumberFormat="1" applyBorder="1" applyAlignment="1">
      <alignment horizontal="center"/>
    </xf>
    <xf numFmtId="165" fontId="0" fillId="0" borderId="3" xfId="0" applyNumberFormat="1" applyBorder="1" applyAlignment="1">
      <alignment horizontal="center"/>
    </xf>
    <xf numFmtId="166" fontId="0" fillId="0" borderId="3" xfId="0" applyNumberFormat="1" applyBorder="1" applyAlignment="1">
      <alignment horizontal="center"/>
    </xf>
    <xf numFmtId="0" fontId="22" fillId="0" borderId="3" xfId="0" applyFont="1" applyBorder="1" applyAlignment="1">
      <alignment horizontal="center"/>
    </xf>
    <xf numFmtId="0" fontId="23" fillId="0" borderId="3" xfId="0" applyFont="1" applyBorder="1" applyAlignment="1">
      <alignment horizontal="center"/>
    </xf>
    <xf numFmtId="0" fontId="24" fillId="0" borderId="3" xfId="0" applyFont="1" applyBorder="1" applyAlignment="1">
      <alignment horizontal="center"/>
    </xf>
    <xf numFmtId="1" fontId="0" fillId="0" borderId="0" xfId="0" applyNumberFormat="1" applyAlignment="1">
      <alignment horizontal="center"/>
    </xf>
    <xf numFmtId="168" fontId="0" fillId="0" borderId="0" xfId="0" applyNumberFormat="1" applyAlignment="1">
      <alignment horizontal="center"/>
    </xf>
    <xf numFmtId="165" fontId="0" fillId="0" borderId="0" xfId="0" applyNumberFormat="1" applyAlignment="1">
      <alignment horizontal="center"/>
    </xf>
    <xf numFmtId="166" fontId="0" fillId="0" borderId="0" xfId="0" applyNumberFormat="1" applyAlignment="1">
      <alignment horizontal="center"/>
    </xf>
    <xf numFmtId="3" fontId="2" fillId="0" borderId="3"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applyAlignment="1">
      <alignment horizontal="center" vertical="center"/>
    </xf>
    <xf numFmtId="3" fontId="0" fillId="0" borderId="0" xfId="0" applyNumberFormat="1"/>
    <xf numFmtId="0" fontId="0" fillId="0" borderId="18" xfId="0" applyBorder="1"/>
    <xf numFmtId="0" fontId="0" fillId="0" borderId="0" xfId="0" applyAlignment="1">
      <alignment horizontal="center" vertical="center" wrapText="1"/>
    </xf>
    <xf numFmtId="0" fontId="15" fillId="2" borderId="3" xfId="0" applyFont="1" applyFill="1" applyBorder="1" applyAlignment="1">
      <alignment horizontal="center" vertical="center"/>
    </xf>
    <xf numFmtId="0" fontId="17" fillId="0" borderId="3" xfId="0" applyFont="1" applyBorder="1" applyAlignment="1">
      <alignment horizontal="center" vertical="center" wrapText="1"/>
    </xf>
    <xf numFmtId="3" fontId="17"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5" fillId="0" borderId="16" xfId="0" applyFont="1" applyBorder="1" applyAlignment="1">
      <alignment horizontal="left" vertical="center"/>
    </xf>
    <xf numFmtId="0" fontId="19" fillId="0" borderId="3" xfId="0" applyFont="1" applyBorder="1" applyAlignment="1">
      <alignment horizontal="center" vertical="center" wrapText="1"/>
    </xf>
    <xf numFmtId="0" fontId="19" fillId="0" borderId="13"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3" xfId="0" applyFont="1" applyBorder="1" applyAlignment="1">
      <alignment horizontal="center" vertical="center" wrapText="1"/>
    </xf>
    <xf numFmtId="0" fontId="19" fillId="0" borderId="15" xfId="0" applyFont="1" applyBorder="1" applyAlignment="1">
      <alignment horizontal="center" vertical="center" wrapText="1"/>
    </xf>
    <xf numFmtId="0" fontId="28" fillId="0" borderId="15" xfId="0" applyFont="1" applyBorder="1" applyAlignment="1">
      <alignment horizontal="center" vertical="center" wrapText="1"/>
    </xf>
    <xf numFmtId="164" fontId="1" fillId="0" borderId="10" xfId="0" applyNumberFormat="1" applyFont="1" applyBorder="1" applyAlignment="1">
      <alignment horizontal="center"/>
    </xf>
    <xf numFmtId="0" fontId="5" fillId="0" borderId="0" xfId="0" applyFont="1" applyAlignment="1">
      <alignment horizontal="left" vertical="center"/>
    </xf>
    <xf numFmtId="0" fontId="0" fillId="0" borderId="16" xfId="0" applyBorder="1" applyAlignment="1">
      <alignment horizontal="left"/>
    </xf>
    <xf numFmtId="0" fontId="5" fillId="0" borderId="16" xfId="0" applyFont="1" applyBorder="1" applyAlignment="1">
      <alignment horizontal="left" vertical="center"/>
    </xf>
    <xf numFmtId="0" fontId="1" fillId="0" borderId="16" xfId="0" applyFont="1" applyBorder="1" applyAlignment="1">
      <alignment horizontal="left"/>
    </xf>
    <xf numFmtId="0" fontId="5" fillId="0" borderId="0" xfId="0" applyFont="1" applyAlignment="1">
      <alignment horizontal="center" vertical="center" wrapText="1"/>
    </xf>
    <xf numFmtId="0" fontId="0" fillId="0" borderId="11" xfId="0" applyBorder="1" applyAlignment="1">
      <alignment horizontal="center" vertical="center"/>
    </xf>
    <xf numFmtId="0" fontId="0" fillId="0" borderId="6" xfId="0" applyBorder="1" applyAlignment="1">
      <alignment horizontal="center" vertical="center"/>
    </xf>
    <xf numFmtId="2" fontId="0" fillId="0" borderId="11" xfId="0" applyNumberFormat="1" applyBorder="1" applyAlignment="1">
      <alignment horizontal="center" vertical="center"/>
    </xf>
    <xf numFmtId="2" fontId="0" fillId="0" borderId="7" xfId="0" applyNumberFormat="1"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2" fontId="0" fillId="0" borderId="10" xfId="0" applyNumberFormat="1" applyBorder="1" applyAlignment="1">
      <alignment horizontal="center" vertical="center"/>
    </xf>
    <xf numFmtId="2" fontId="0" fillId="0" borderId="12" xfId="0" applyNumberFormat="1" applyBorder="1" applyAlignment="1">
      <alignment horizontal="center" vertical="center"/>
    </xf>
    <xf numFmtId="2" fontId="0" fillId="0" borderId="5" xfId="0" applyNumberFormat="1" applyBorder="1" applyAlignment="1">
      <alignment horizontal="center" vertical="center"/>
    </xf>
    <xf numFmtId="2" fontId="0" fillId="0" borderId="9" xfId="0" applyNumberForma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6" fillId="0" borderId="3" xfId="0" applyFont="1" applyBorder="1" applyAlignment="1">
      <alignment horizontal="center" vertical="center"/>
    </xf>
    <xf numFmtId="0" fontId="5" fillId="0" borderId="0" xfId="0" applyFont="1" applyAlignment="1">
      <alignment horizontal="left" vertical="center" wrapText="1"/>
    </xf>
    <xf numFmtId="0" fontId="6" fillId="0" borderId="3" xfId="0" applyFont="1" applyBorder="1" applyAlignment="1">
      <alignment horizontal="center" vertical="center" wrapText="1"/>
    </xf>
    <xf numFmtId="0" fontId="7" fillId="2" borderId="3"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3" fontId="2" fillId="0" borderId="13" xfId="0" applyNumberFormat="1" applyFont="1" applyBorder="1" applyAlignment="1">
      <alignment horizontal="center" vertical="center"/>
    </xf>
    <xf numFmtId="3" fontId="2" fillId="0" borderId="15" xfId="0" applyNumberFormat="1" applyFont="1" applyBorder="1" applyAlignment="1">
      <alignment horizontal="center" vertical="center"/>
    </xf>
    <xf numFmtId="0" fontId="2"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0" fillId="0" borderId="0" xfId="0" applyAlignment="1">
      <alignment horizontal="center" vertical="center" wrapText="1"/>
    </xf>
    <xf numFmtId="0" fontId="15" fillId="2" borderId="3" xfId="0" applyFont="1" applyFill="1" applyBorder="1" applyAlignment="1">
      <alignment horizontal="center" vertical="center"/>
    </xf>
    <xf numFmtId="0" fontId="0" fillId="0" borderId="0" xfId="0" applyAlignment="1">
      <alignment horizontal="left" vertical="center" wrapText="1"/>
    </xf>
    <xf numFmtId="0" fontId="0" fillId="0" borderId="19" xfId="0" applyBorder="1" applyAlignment="1">
      <alignment horizontal="center"/>
    </xf>
    <xf numFmtId="0" fontId="0" fillId="0" borderId="20" xfId="0" applyBorder="1" applyAlignment="1">
      <alignment horizontal="center"/>
    </xf>
    <xf numFmtId="0" fontId="1"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Alignment="1">
      <alignment horizontal="center" vertical="center" wrapText="1"/>
    </xf>
    <xf numFmtId="0" fontId="18" fillId="0" borderId="3" xfId="0" applyFont="1" applyBorder="1" applyAlignment="1">
      <alignment horizontal="center" vertical="center" wrapText="1"/>
    </xf>
    <xf numFmtId="0" fontId="5" fillId="0" borderId="16" xfId="0" applyFont="1" applyBorder="1" applyAlignment="1">
      <alignment horizontal="left"/>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0686A-B296-4335-AF74-1A5FAE4A62CA}">
  <dimension ref="A1:I313"/>
  <sheetViews>
    <sheetView workbookViewId="0">
      <selection activeCell="S10" sqref="S10"/>
    </sheetView>
  </sheetViews>
  <sheetFormatPr defaultRowHeight="15"/>
  <cols>
    <col min="1" max="1" width="5.28515625" customWidth="1"/>
    <col min="2" max="2" width="10.7109375" customWidth="1"/>
    <col min="3" max="3" width="15.7109375" customWidth="1"/>
    <col min="4" max="4" width="15.42578125" customWidth="1"/>
    <col min="5" max="5" width="10.28515625" customWidth="1"/>
    <col min="6" max="6" width="26.140625" style="6" customWidth="1"/>
  </cols>
  <sheetData>
    <row r="1" spans="1:9">
      <c r="A1" s="105" t="s">
        <v>3876</v>
      </c>
      <c r="B1" s="105"/>
      <c r="C1" s="105"/>
      <c r="D1" s="105"/>
      <c r="E1" s="105"/>
      <c r="F1" s="105"/>
      <c r="G1" s="105"/>
      <c r="H1" s="105"/>
      <c r="I1" s="105"/>
    </row>
    <row r="2" spans="1:9">
      <c r="A2" s="105"/>
      <c r="B2" s="105"/>
      <c r="C2" s="105"/>
      <c r="D2" s="105"/>
      <c r="E2" s="105"/>
      <c r="F2" s="105"/>
      <c r="G2" s="105"/>
      <c r="H2" s="105"/>
      <c r="I2" s="105"/>
    </row>
    <row r="3" spans="1:9">
      <c r="A3" s="105"/>
      <c r="B3" s="105"/>
      <c r="C3" s="105"/>
      <c r="D3" s="105"/>
      <c r="E3" s="105"/>
      <c r="F3" s="105"/>
      <c r="G3" s="105"/>
      <c r="H3" s="105"/>
      <c r="I3" s="105"/>
    </row>
    <row r="5" spans="1:9" ht="30">
      <c r="A5" s="8" t="s">
        <v>0</v>
      </c>
      <c r="B5" s="8" t="s">
        <v>1</v>
      </c>
      <c r="C5" s="8" t="s">
        <v>2</v>
      </c>
      <c r="D5" s="8" t="s">
        <v>3</v>
      </c>
      <c r="E5" s="8" t="s">
        <v>4</v>
      </c>
      <c r="F5" s="8" t="s">
        <v>5</v>
      </c>
      <c r="G5" s="8" t="s">
        <v>6</v>
      </c>
      <c r="H5" s="8" t="s">
        <v>7</v>
      </c>
      <c r="I5" s="8" t="s">
        <v>8</v>
      </c>
    </row>
    <row r="6" spans="1:9">
      <c r="A6" s="9">
        <v>1</v>
      </c>
      <c r="B6" s="9" t="s">
        <v>9</v>
      </c>
      <c r="C6" s="9" t="s">
        <v>10</v>
      </c>
      <c r="D6" s="9" t="s">
        <v>11</v>
      </c>
      <c r="E6" s="9" t="s">
        <v>12</v>
      </c>
      <c r="F6" s="10" t="s">
        <v>13</v>
      </c>
      <c r="G6" s="9" t="s">
        <v>14</v>
      </c>
      <c r="H6" s="9" t="s">
        <v>14</v>
      </c>
      <c r="I6" s="9" t="s">
        <v>14</v>
      </c>
    </row>
    <row r="7" spans="1:9">
      <c r="A7" s="9">
        <v>2</v>
      </c>
      <c r="B7" s="9" t="s">
        <v>15</v>
      </c>
      <c r="C7" s="9" t="s">
        <v>10</v>
      </c>
      <c r="D7" s="9" t="s">
        <v>16</v>
      </c>
      <c r="E7" s="9" t="s">
        <v>12</v>
      </c>
      <c r="F7" s="10" t="s">
        <v>17</v>
      </c>
      <c r="G7" s="9" t="s">
        <v>14</v>
      </c>
      <c r="H7" s="9" t="s">
        <v>14</v>
      </c>
      <c r="I7" s="9" t="s">
        <v>14</v>
      </c>
    </row>
    <row r="8" spans="1:9">
      <c r="A8" s="9">
        <v>3</v>
      </c>
      <c r="B8" s="9" t="s">
        <v>18</v>
      </c>
      <c r="C8" s="9" t="s">
        <v>10</v>
      </c>
      <c r="D8" s="9" t="s">
        <v>19</v>
      </c>
      <c r="E8" s="9" t="s">
        <v>20</v>
      </c>
      <c r="F8" s="10" t="s">
        <v>21</v>
      </c>
      <c r="G8" s="9" t="s">
        <v>14</v>
      </c>
      <c r="H8" s="9" t="s">
        <v>14</v>
      </c>
      <c r="I8" s="9" t="s">
        <v>14</v>
      </c>
    </row>
    <row r="9" spans="1:9">
      <c r="A9" s="9">
        <v>4</v>
      </c>
      <c r="B9" s="9" t="s">
        <v>22</v>
      </c>
      <c r="C9" s="9" t="s">
        <v>10</v>
      </c>
      <c r="D9" s="9" t="s">
        <v>23</v>
      </c>
      <c r="E9" s="9" t="s">
        <v>20</v>
      </c>
      <c r="F9" s="10" t="s">
        <v>24</v>
      </c>
      <c r="G9" s="9" t="s">
        <v>14</v>
      </c>
      <c r="H9" s="9" t="s">
        <v>14</v>
      </c>
      <c r="I9" s="9" t="s">
        <v>14</v>
      </c>
    </row>
    <row r="10" spans="1:9">
      <c r="A10" s="9">
        <v>5</v>
      </c>
      <c r="B10" s="9" t="s">
        <v>25</v>
      </c>
      <c r="C10" s="9" t="s">
        <v>10</v>
      </c>
      <c r="D10" s="9" t="s">
        <v>26</v>
      </c>
      <c r="E10" s="9" t="s">
        <v>12</v>
      </c>
      <c r="F10" s="10" t="s">
        <v>17</v>
      </c>
      <c r="G10" s="9" t="s">
        <v>14</v>
      </c>
      <c r="H10" s="9" t="s">
        <v>27</v>
      </c>
      <c r="I10" s="9" t="s">
        <v>14</v>
      </c>
    </row>
    <row r="11" spans="1:9">
      <c r="A11" s="9">
        <v>6</v>
      </c>
      <c r="B11" s="9" t="s">
        <v>28</v>
      </c>
      <c r="C11" s="9" t="s">
        <v>10</v>
      </c>
      <c r="D11" s="9" t="s">
        <v>29</v>
      </c>
      <c r="E11" s="9" t="s">
        <v>12</v>
      </c>
      <c r="F11" s="10" t="s">
        <v>13</v>
      </c>
      <c r="G11" s="9" t="s">
        <v>14</v>
      </c>
      <c r="H11" s="9" t="s">
        <v>14</v>
      </c>
      <c r="I11" s="9" t="s">
        <v>14</v>
      </c>
    </row>
    <row r="12" spans="1:9">
      <c r="A12" s="9">
        <v>7</v>
      </c>
      <c r="B12" s="9" t="s">
        <v>30</v>
      </c>
      <c r="C12" s="9" t="s">
        <v>10</v>
      </c>
      <c r="D12" s="9" t="s">
        <v>31</v>
      </c>
      <c r="E12" s="9" t="s">
        <v>20</v>
      </c>
      <c r="F12" s="10" t="s">
        <v>21</v>
      </c>
      <c r="G12" s="9" t="s">
        <v>14</v>
      </c>
      <c r="H12" s="9" t="s">
        <v>27</v>
      </c>
      <c r="I12" s="9" t="s">
        <v>14</v>
      </c>
    </row>
    <row r="13" spans="1:9">
      <c r="A13" s="9">
        <v>8</v>
      </c>
      <c r="B13" s="9" t="s">
        <v>32</v>
      </c>
      <c r="C13" s="9" t="s">
        <v>10</v>
      </c>
      <c r="D13" s="9" t="s">
        <v>33</v>
      </c>
      <c r="E13" s="9" t="s">
        <v>34</v>
      </c>
      <c r="F13" s="10" t="s">
        <v>13</v>
      </c>
      <c r="G13" s="9" t="s">
        <v>14</v>
      </c>
      <c r="H13" s="9" t="s">
        <v>27</v>
      </c>
      <c r="I13" s="9" t="s">
        <v>14</v>
      </c>
    </row>
    <row r="14" spans="1:9">
      <c r="A14" s="9">
        <v>9</v>
      </c>
      <c r="B14" s="9" t="s">
        <v>35</v>
      </c>
      <c r="C14" s="9" t="s">
        <v>10</v>
      </c>
      <c r="D14" s="9" t="s">
        <v>36</v>
      </c>
      <c r="E14" s="9" t="s">
        <v>34</v>
      </c>
      <c r="F14" s="10" t="s">
        <v>37</v>
      </c>
      <c r="G14" s="9" t="s">
        <v>14</v>
      </c>
      <c r="H14" s="9" t="s">
        <v>14</v>
      </c>
      <c r="I14" s="9" t="s">
        <v>14</v>
      </c>
    </row>
    <row r="15" spans="1:9">
      <c r="A15" s="9">
        <v>10</v>
      </c>
      <c r="B15" s="9" t="s">
        <v>38</v>
      </c>
      <c r="C15" s="9" t="s">
        <v>10</v>
      </c>
      <c r="D15" s="9" t="s">
        <v>39</v>
      </c>
      <c r="E15" s="9" t="s">
        <v>12</v>
      </c>
      <c r="F15" s="10" t="s">
        <v>40</v>
      </c>
      <c r="G15" s="9" t="s">
        <v>14</v>
      </c>
      <c r="H15" s="9" t="s">
        <v>14</v>
      </c>
      <c r="I15" s="9" t="s">
        <v>14</v>
      </c>
    </row>
    <row r="16" spans="1:9">
      <c r="A16" s="9">
        <v>11</v>
      </c>
      <c r="B16" s="9" t="s">
        <v>41</v>
      </c>
      <c r="C16" s="9" t="s">
        <v>10</v>
      </c>
      <c r="D16" s="9" t="s">
        <v>42</v>
      </c>
      <c r="E16" s="9" t="s">
        <v>12</v>
      </c>
      <c r="F16" s="10" t="s">
        <v>24</v>
      </c>
      <c r="G16" s="9" t="s">
        <v>14</v>
      </c>
      <c r="H16" s="9" t="s">
        <v>27</v>
      </c>
      <c r="I16" s="9" t="s">
        <v>14</v>
      </c>
    </row>
    <row r="17" spans="1:9">
      <c r="A17" s="9">
        <v>12</v>
      </c>
      <c r="B17" s="9" t="s">
        <v>43</v>
      </c>
      <c r="C17" s="9" t="s">
        <v>10</v>
      </c>
      <c r="D17" s="9" t="s">
        <v>44</v>
      </c>
      <c r="E17" s="9" t="s">
        <v>12</v>
      </c>
      <c r="F17" s="10" t="s">
        <v>24</v>
      </c>
      <c r="G17" s="9" t="s">
        <v>14</v>
      </c>
      <c r="H17" s="9" t="s">
        <v>27</v>
      </c>
      <c r="I17" s="9" t="s">
        <v>14</v>
      </c>
    </row>
    <row r="18" spans="1:9">
      <c r="A18" s="9">
        <v>13</v>
      </c>
      <c r="B18" s="9" t="s">
        <v>45</v>
      </c>
      <c r="C18" s="9" t="s">
        <v>10</v>
      </c>
      <c r="D18" s="9" t="s">
        <v>46</v>
      </c>
      <c r="E18" s="9" t="s">
        <v>12</v>
      </c>
      <c r="F18" s="10" t="s">
        <v>24</v>
      </c>
      <c r="G18" s="9" t="s">
        <v>14</v>
      </c>
      <c r="H18" s="9" t="s">
        <v>27</v>
      </c>
      <c r="I18" s="9" t="s">
        <v>14</v>
      </c>
    </row>
    <row r="19" spans="1:9">
      <c r="A19" s="9">
        <v>14</v>
      </c>
      <c r="B19" s="9" t="s">
        <v>47</v>
      </c>
      <c r="C19" s="9" t="s">
        <v>10</v>
      </c>
      <c r="D19" s="9" t="s">
        <v>48</v>
      </c>
      <c r="E19" s="9" t="s">
        <v>12</v>
      </c>
      <c r="F19" s="10" t="s">
        <v>21</v>
      </c>
      <c r="G19" s="9" t="s">
        <v>14</v>
      </c>
      <c r="H19" s="9" t="s">
        <v>27</v>
      </c>
      <c r="I19" s="9" t="s">
        <v>14</v>
      </c>
    </row>
    <row r="20" spans="1:9">
      <c r="A20" s="9">
        <v>15</v>
      </c>
      <c r="B20" s="9" t="s">
        <v>49</v>
      </c>
      <c r="C20" s="9" t="s">
        <v>10</v>
      </c>
      <c r="D20" s="9" t="s">
        <v>50</v>
      </c>
      <c r="E20" s="9" t="s">
        <v>34</v>
      </c>
      <c r="F20" s="10" t="s">
        <v>37</v>
      </c>
      <c r="G20" s="9" t="s">
        <v>14</v>
      </c>
      <c r="H20" s="9" t="s">
        <v>27</v>
      </c>
      <c r="I20" s="9" t="s">
        <v>14</v>
      </c>
    </row>
    <row r="21" spans="1:9">
      <c r="A21" s="9">
        <v>16</v>
      </c>
      <c r="B21" s="9" t="s">
        <v>51</v>
      </c>
      <c r="C21" s="9" t="s">
        <v>10</v>
      </c>
      <c r="D21" s="9" t="s">
        <v>52</v>
      </c>
      <c r="E21" s="9" t="s">
        <v>12</v>
      </c>
      <c r="F21" s="10" t="s">
        <v>13</v>
      </c>
      <c r="G21" s="9" t="s">
        <v>14</v>
      </c>
      <c r="H21" s="9" t="s">
        <v>27</v>
      </c>
      <c r="I21" s="9" t="s">
        <v>14</v>
      </c>
    </row>
    <row r="22" spans="1:9">
      <c r="A22" s="9">
        <v>17</v>
      </c>
      <c r="B22" s="9" t="s">
        <v>53</v>
      </c>
      <c r="C22" s="9" t="s">
        <v>10</v>
      </c>
      <c r="D22" s="9" t="s">
        <v>54</v>
      </c>
      <c r="E22" s="9" t="s">
        <v>20</v>
      </c>
      <c r="F22" s="10" t="s">
        <v>24</v>
      </c>
      <c r="G22" s="9" t="s">
        <v>14</v>
      </c>
      <c r="H22" s="9" t="s">
        <v>27</v>
      </c>
      <c r="I22" s="9" t="s">
        <v>14</v>
      </c>
    </row>
    <row r="23" spans="1:9">
      <c r="A23" s="9">
        <v>18</v>
      </c>
      <c r="B23" s="9" t="s">
        <v>55</v>
      </c>
      <c r="C23" s="9" t="s">
        <v>10</v>
      </c>
      <c r="D23" s="9" t="s">
        <v>56</v>
      </c>
      <c r="E23" s="9" t="s">
        <v>20</v>
      </c>
      <c r="F23" s="10" t="s">
        <v>17</v>
      </c>
      <c r="G23" s="9" t="s">
        <v>14</v>
      </c>
      <c r="H23" s="9" t="s">
        <v>27</v>
      </c>
      <c r="I23" s="9" t="s">
        <v>14</v>
      </c>
    </row>
    <row r="24" spans="1:9">
      <c r="A24" s="9">
        <v>19</v>
      </c>
      <c r="B24" s="9" t="s">
        <v>57</v>
      </c>
      <c r="C24" s="9" t="s">
        <v>10</v>
      </c>
      <c r="D24" s="9" t="s">
        <v>58</v>
      </c>
      <c r="E24" s="9" t="s">
        <v>20</v>
      </c>
      <c r="F24" s="10" t="s">
        <v>17</v>
      </c>
      <c r="G24" s="9" t="s">
        <v>14</v>
      </c>
      <c r="H24" s="9" t="s">
        <v>14</v>
      </c>
      <c r="I24" s="9" t="s">
        <v>14</v>
      </c>
    </row>
    <row r="25" spans="1:9">
      <c r="A25" s="9">
        <v>20</v>
      </c>
      <c r="B25" s="9" t="s">
        <v>59</v>
      </c>
      <c r="C25" s="9" t="s">
        <v>10</v>
      </c>
      <c r="D25" s="9" t="s">
        <v>60</v>
      </c>
      <c r="E25" s="9" t="s">
        <v>34</v>
      </c>
      <c r="F25" s="10" t="s">
        <v>13</v>
      </c>
      <c r="G25" s="9" t="s">
        <v>14</v>
      </c>
      <c r="H25" s="9" t="s">
        <v>14</v>
      </c>
      <c r="I25" s="9" t="s">
        <v>14</v>
      </c>
    </row>
    <row r="26" spans="1:9">
      <c r="A26" s="9">
        <v>21</v>
      </c>
      <c r="B26" s="9" t="s">
        <v>61</v>
      </c>
      <c r="C26" s="9" t="s">
        <v>10</v>
      </c>
      <c r="D26" s="9" t="s">
        <v>62</v>
      </c>
      <c r="E26" s="9" t="s">
        <v>12</v>
      </c>
      <c r="F26" s="10" t="s">
        <v>21</v>
      </c>
      <c r="G26" s="9" t="s">
        <v>14</v>
      </c>
      <c r="H26" s="9" t="s">
        <v>14</v>
      </c>
      <c r="I26" s="9" t="s">
        <v>14</v>
      </c>
    </row>
    <row r="27" spans="1:9">
      <c r="A27" s="9">
        <v>22</v>
      </c>
      <c r="B27" s="9" t="s">
        <v>63</v>
      </c>
      <c r="C27" s="9" t="s">
        <v>10</v>
      </c>
      <c r="D27" s="9" t="s">
        <v>64</v>
      </c>
      <c r="E27" s="9" t="s">
        <v>20</v>
      </c>
      <c r="F27" s="10" t="s">
        <v>24</v>
      </c>
      <c r="G27" s="9" t="s">
        <v>14</v>
      </c>
      <c r="H27" s="9" t="s">
        <v>14</v>
      </c>
      <c r="I27" s="9" t="s">
        <v>14</v>
      </c>
    </row>
    <row r="28" spans="1:9">
      <c r="A28" s="9">
        <v>23</v>
      </c>
      <c r="B28" s="9" t="s">
        <v>65</v>
      </c>
      <c r="C28" s="9" t="s">
        <v>10</v>
      </c>
      <c r="D28" s="9" t="s">
        <v>66</v>
      </c>
      <c r="E28" s="9" t="s">
        <v>12</v>
      </c>
      <c r="F28" s="10" t="s">
        <v>40</v>
      </c>
      <c r="G28" s="9" t="s">
        <v>14</v>
      </c>
      <c r="H28" s="9" t="s">
        <v>14</v>
      </c>
      <c r="I28" s="9" t="s">
        <v>14</v>
      </c>
    </row>
    <row r="29" spans="1:9">
      <c r="A29" s="9">
        <v>24</v>
      </c>
      <c r="B29" s="9" t="s">
        <v>67</v>
      </c>
      <c r="C29" s="9" t="s">
        <v>10</v>
      </c>
      <c r="D29" s="9" t="s">
        <v>68</v>
      </c>
      <c r="E29" s="9" t="s">
        <v>12</v>
      </c>
      <c r="F29" s="10" t="s">
        <v>37</v>
      </c>
      <c r="G29" s="9" t="s">
        <v>14</v>
      </c>
      <c r="H29" s="9" t="s">
        <v>14</v>
      </c>
      <c r="I29" s="9" t="s">
        <v>14</v>
      </c>
    </row>
    <row r="30" spans="1:9">
      <c r="A30" s="9">
        <v>25</v>
      </c>
      <c r="B30" s="9" t="s">
        <v>69</v>
      </c>
      <c r="C30" s="9" t="s">
        <v>10</v>
      </c>
      <c r="D30" s="9" t="s">
        <v>70</v>
      </c>
      <c r="E30" s="9" t="s">
        <v>12</v>
      </c>
      <c r="F30" s="10" t="s">
        <v>37</v>
      </c>
      <c r="G30" s="9" t="s">
        <v>14</v>
      </c>
      <c r="H30" s="9" t="s">
        <v>27</v>
      </c>
      <c r="I30" s="9" t="s">
        <v>14</v>
      </c>
    </row>
    <row r="31" spans="1:9">
      <c r="A31" s="9">
        <v>26</v>
      </c>
      <c r="B31" s="9" t="s">
        <v>71</v>
      </c>
      <c r="C31" s="9" t="s">
        <v>10</v>
      </c>
      <c r="D31" s="9" t="s">
        <v>72</v>
      </c>
      <c r="E31" s="9" t="s">
        <v>20</v>
      </c>
      <c r="F31" s="10" t="s">
        <v>17</v>
      </c>
      <c r="G31" s="9" t="s">
        <v>14</v>
      </c>
      <c r="H31" s="9" t="s">
        <v>27</v>
      </c>
      <c r="I31" s="9" t="s">
        <v>14</v>
      </c>
    </row>
    <row r="32" spans="1:9">
      <c r="A32" s="9">
        <v>27</v>
      </c>
      <c r="B32" s="9" t="s">
        <v>73</v>
      </c>
      <c r="C32" s="9" t="s">
        <v>10</v>
      </c>
      <c r="D32" s="9" t="s">
        <v>74</v>
      </c>
      <c r="E32" s="9" t="s">
        <v>20</v>
      </c>
      <c r="F32" s="10" t="s">
        <v>40</v>
      </c>
      <c r="G32" s="9" t="s">
        <v>14</v>
      </c>
      <c r="H32" s="9" t="s">
        <v>14</v>
      </c>
      <c r="I32" s="9" t="s">
        <v>14</v>
      </c>
    </row>
    <row r="33" spans="1:9">
      <c r="A33" s="9">
        <v>28</v>
      </c>
      <c r="B33" s="9" t="s">
        <v>75</v>
      </c>
      <c r="C33" s="9" t="s">
        <v>10</v>
      </c>
      <c r="D33" s="9" t="s">
        <v>76</v>
      </c>
      <c r="E33" s="9" t="s">
        <v>12</v>
      </c>
      <c r="F33" s="10" t="s">
        <v>21</v>
      </c>
      <c r="G33" s="9" t="s">
        <v>14</v>
      </c>
      <c r="H33" s="9" t="s">
        <v>27</v>
      </c>
      <c r="I33" s="9" t="s">
        <v>14</v>
      </c>
    </row>
    <row r="34" spans="1:9">
      <c r="A34" s="9">
        <v>29</v>
      </c>
      <c r="B34" s="9" t="s">
        <v>77</v>
      </c>
      <c r="C34" s="9" t="s">
        <v>10</v>
      </c>
      <c r="D34" s="9" t="s">
        <v>78</v>
      </c>
      <c r="E34" s="9" t="s">
        <v>12</v>
      </c>
      <c r="F34" s="10" t="s">
        <v>21</v>
      </c>
      <c r="G34" s="9" t="s">
        <v>14</v>
      </c>
      <c r="H34" s="9" t="s">
        <v>27</v>
      </c>
      <c r="I34" s="9" t="s">
        <v>14</v>
      </c>
    </row>
    <row r="35" spans="1:9">
      <c r="A35" s="9">
        <v>30</v>
      </c>
      <c r="B35" s="9" t="s">
        <v>79</v>
      </c>
      <c r="C35" s="9" t="s">
        <v>10</v>
      </c>
      <c r="D35" s="9" t="s">
        <v>80</v>
      </c>
      <c r="E35" s="9" t="s">
        <v>12</v>
      </c>
      <c r="F35" s="10" t="s">
        <v>27</v>
      </c>
      <c r="G35" s="9" t="s">
        <v>14</v>
      </c>
      <c r="H35" s="9" t="s">
        <v>27</v>
      </c>
      <c r="I35" s="9" t="s">
        <v>14</v>
      </c>
    </row>
    <row r="36" spans="1:9">
      <c r="A36" s="9">
        <v>31</v>
      </c>
      <c r="B36" s="9" t="s">
        <v>81</v>
      </c>
      <c r="C36" s="9" t="s">
        <v>10</v>
      </c>
      <c r="D36" s="9" t="s">
        <v>82</v>
      </c>
      <c r="E36" s="9" t="s">
        <v>12</v>
      </c>
      <c r="F36" s="10" t="s">
        <v>83</v>
      </c>
      <c r="G36" s="9" t="s">
        <v>14</v>
      </c>
      <c r="H36" s="9" t="s">
        <v>14</v>
      </c>
      <c r="I36" s="9" t="s">
        <v>27</v>
      </c>
    </row>
    <row r="37" spans="1:9">
      <c r="A37" s="9">
        <v>32</v>
      </c>
      <c r="B37" s="9" t="s">
        <v>84</v>
      </c>
      <c r="C37" s="9" t="s">
        <v>10</v>
      </c>
      <c r="D37" s="9" t="s">
        <v>85</v>
      </c>
      <c r="E37" s="9" t="s">
        <v>12</v>
      </c>
      <c r="F37" s="10" t="s">
        <v>24</v>
      </c>
      <c r="G37" s="9" t="s">
        <v>14</v>
      </c>
      <c r="H37" s="9" t="s">
        <v>14</v>
      </c>
      <c r="I37" s="9" t="s">
        <v>14</v>
      </c>
    </row>
    <row r="38" spans="1:9">
      <c r="A38" s="9">
        <v>33</v>
      </c>
      <c r="B38" s="9" t="s">
        <v>86</v>
      </c>
      <c r="C38" s="9" t="s">
        <v>10</v>
      </c>
      <c r="D38" s="9" t="s">
        <v>87</v>
      </c>
      <c r="E38" s="9" t="s">
        <v>12</v>
      </c>
      <c r="F38" s="10" t="s">
        <v>24</v>
      </c>
      <c r="G38" s="9" t="s">
        <v>14</v>
      </c>
      <c r="H38" s="9" t="s">
        <v>27</v>
      </c>
      <c r="I38" s="9" t="s">
        <v>14</v>
      </c>
    </row>
    <row r="39" spans="1:9">
      <c r="A39" s="9">
        <v>34</v>
      </c>
      <c r="B39" s="9" t="s">
        <v>88</v>
      </c>
      <c r="C39" s="9" t="s">
        <v>10</v>
      </c>
      <c r="D39" s="9" t="s">
        <v>89</v>
      </c>
      <c r="E39" s="9" t="s">
        <v>90</v>
      </c>
      <c r="F39" s="10" t="s">
        <v>91</v>
      </c>
      <c r="G39" s="9" t="s">
        <v>14</v>
      </c>
      <c r="H39" s="9" t="s">
        <v>27</v>
      </c>
      <c r="I39" s="9" t="s">
        <v>27</v>
      </c>
    </row>
    <row r="40" spans="1:9">
      <c r="A40" s="9">
        <v>35</v>
      </c>
      <c r="B40" s="9" t="s">
        <v>92</v>
      </c>
      <c r="C40" s="9" t="s">
        <v>10</v>
      </c>
      <c r="D40" s="9" t="s">
        <v>93</v>
      </c>
      <c r="E40" s="9" t="s">
        <v>90</v>
      </c>
      <c r="F40" s="10" t="s">
        <v>83</v>
      </c>
      <c r="G40" s="9" t="s">
        <v>14</v>
      </c>
      <c r="H40" s="9" t="s">
        <v>27</v>
      </c>
      <c r="I40" s="9" t="s">
        <v>14</v>
      </c>
    </row>
    <row r="41" spans="1:9">
      <c r="A41" s="9">
        <v>36</v>
      </c>
      <c r="B41" s="9" t="s">
        <v>94</v>
      </c>
      <c r="C41" s="9" t="s">
        <v>10</v>
      </c>
      <c r="D41" s="9" t="s">
        <v>95</v>
      </c>
      <c r="E41" s="9" t="s">
        <v>20</v>
      </c>
      <c r="F41" s="10" t="s">
        <v>27</v>
      </c>
      <c r="G41" s="9" t="s">
        <v>14</v>
      </c>
      <c r="H41" s="9" t="s">
        <v>14</v>
      </c>
      <c r="I41" s="9" t="s">
        <v>14</v>
      </c>
    </row>
    <row r="42" spans="1:9">
      <c r="A42" s="9">
        <v>37</v>
      </c>
      <c r="B42" s="9" t="s">
        <v>96</v>
      </c>
      <c r="C42" s="9" t="s">
        <v>10</v>
      </c>
      <c r="D42" s="9" t="s">
        <v>97</v>
      </c>
      <c r="E42" s="9" t="s">
        <v>20</v>
      </c>
      <c r="F42" s="10" t="s">
        <v>27</v>
      </c>
      <c r="G42" s="9" t="s">
        <v>14</v>
      </c>
      <c r="H42" s="9" t="s">
        <v>27</v>
      </c>
      <c r="I42" s="9" t="s">
        <v>14</v>
      </c>
    </row>
    <row r="43" spans="1:9">
      <c r="A43" s="9">
        <v>38</v>
      </c>
      <c r="B43" s="9" t="s">
        <v>98</v>
      </c>
      <c r="C43" s="9" t="s">
        <v>10</v>
      </c>
      <c r="D43" s="9" t="s">
        <v>99</v>
      </c>
      <c r="E43" s="9" t="s">
        <v>100</v>
      </c>
      <c r="F43" s="10" t="s">
        <v>83</v>
      </c>
      <c r="G43" s="9" t="s">
        <v>14</v>
      </c>
      <c r="H43" s="9" t="s">
        <v>14</v>
      </c>
      <c r="I43" s="9" t="s">
        <v>14</v>
      </c>
    </row>
    <row r="44" spans="1:9">
      <c r="A44" s="9">
        <v>39</v>
      </c>
      <c r="B44" s="9" t="s">
        <v>101</v>
      </c>
      <c r="C44" s="9" t="s">
        <v>10</v>
      </c>
      <c r="D44" s="9" t="s">
        <v>102</v>
      </c>
      <c r="E44" s="9" t="s">
        <v>12</v>
      </c>
      <c r="F44" s="10" t="s">
        <v>91</v>
      </c>
      <c r="G44" s="9" t="s">
        <v>14</v>
      </c>
      <c r="H44" s="9" t="s">
        <v>27</v>
      </c>
      <c r="I44" s="9" t="s">
        <v>14</v>
      </c>
    </row>
    <row r="45" spans="1:9">
      <c r="A45" s="9">
        <v>40</v>
      </c>
      <c r="B45" s="9" t="s">
        <v>103</v>
      </c>
      <c r="C45" s="9" t="s">
        <v>10</v>
      </c>
      <c r="D45" s="9" t="s">
        <v>104</v>
      </c>
      <c r="E45" s="9" t="s">
        <v>100</v>
      </c>
      <c r="F45" s="10" t="s">
        <v>24</v>
      </c>
      <c r="G45" s="9" t="s">
        <v>14</v>
      </c>
      <c r="H45" s="9" t="s">
        <v>14</v>
      </c>
      <c r="I45" s="9" t="s">
        <v>14</v>
      </c>
    </row>
    <row r="46" spans="1:9">
      <c r="A46" s="9">
        <v>41</v>
      </c>
      <c r="B46" s="9" t="s">
        <v>105</v>
      </c>
      <c r="C46" s="9" t="s">
        <v>10</v>
      </c>
      <c r="D46" s="9" t="s">
        <v>106</v>
      </c>
      <c r="E46" s="9" t="s">
        <v>12</v>
      </c>
      <c r="F46" s="10" t="s">
        <v>24</v>
      </c>
      <c r="G46" s="9" t="s">
        <v>14</v>
      </c>
      <c r="H46" s="9" t="s">
        <v>14</v>
      </c>
      <c r="I46" s="9" t="s">
        <v>27</v>
      </c>
    </row>
    <row r="47" spans="1:9">
      <c r="A47" s="9">
        <v>42</v>
      </c>
      <c r="B47" s="9" t="s">
        <v>107</v>
      </c>
      <c r="C47" s="9" t="s">
        <v>10</v>
      </c>
      <c r="D47" s="9" t="s">
        <v>108</v>
      </c>
      <c r="E47" s="9" t="s">
        <v>20</v>
      </c>
      <c r="F47" s="10" t="s">
        <v>91</v>
      </c>
      <c r="G47" s="9" t="s">
        <v>14</v>
      </c>
      <c r="H47" s="9" t="s">
        <v>14</v>
      </c>
      <c r="I47" s="9" t="s">
        <v>27</v>
      </c>
    </row>
    <row r="48" spans="1:9">
      <c r="A48" s="9">
        <v>43</v>
      </c>
      <c r="B48" s="9" t="s">
        <v>109</v>
      </c>
      <c r="C48" s="9" t="s">
        <v>10</v>
      </c>
      <c r="D48" s="9" t="s">
        <v>110</v>
      </c>
      <c r="E48" s="9" t="s">
        <v>20</v>
      </c>
      <c r="F48" s="10" t="s">
        <v>91</v>
      </c>
      <c r="G48" s="9" t="s">
        <v>27</v>
      </c>
      <c r="H48" s="9" t="s">
        <v>27</v>
      </c>
      <c r="I48" s="9" t="s">
        <v>14</v>
      </c>
    </row>
    <row r="49" spans="1:9">
      <c r="A49" s="9">
        <v>44</v>
      </c>
      <c r="B49" s="9" t="s">
        <v>111</v>
      </c>
      <c r="C49" s="9" t="s">
        <v>10</v>
      </c>
      <c r="D49" s="9" t="s">
        <v>112</v>
      </c>
      <c r="E49" s="9" t="s">
        <v>20</v>
      </c>
      <c r="F49" s="10" t="s">
        <v>17</v>
      </c>
      <c r="G49" s="9" t="s">
        <v>14</v>
      </c>
      <c r="H49" s="9" t="s">
        <v>14</v>
      </c>
      <c r="I49" s="9" t="s">
        <v>27</v>
      </c>
    </row>
    <row r="50" spans="1:9">
      <c r="A50" s="9">
        <v>45</v>
      </c>
      <c r="B50" s="9" t="s">
        <v>113</v>
      </c>
      <c r="C50" s="9" t="s">
        <v>10</v>
      </c>
      <c r="D50" s="9" t="s">
        <v>114</v>
      </c>
      <c r="E50" s="9" t="s">
        <v>20</v>
      </c>
      <c r="F50" s="10" t="s">
        <v>83</v>
      </c>
      <c r="G50" s="9" t="s">
        <v>14</v>
      </c>
      <c r="H50" s="9" t="s">
        <v>14</v>
      </c>
      <c r="I50" s="9" t="s">
        <v>14</v>
      </c>
    </row>
    <row r="51" spans="1:9">
      <c r="A51" s="9">
        <v>46</v>
      </c>
      <c r="B51" s="9" t="s">
        <v>115</v>
      </c>
      <c r="C51" s="9" t="s">
        <v>10</v>
      </c>
      <c r="D51" s="9" t="s">
        <v>116</v>
      </c>
      <c r="E51" s="9" t="s">
        <v>20</v>
      </c>
      <c r="F51" s="10" t="s">
        <v>17</v>
      </c>
      <c r="G51" s="9" t="s">
        <v>14</v>
      </c>
      <c r="H51" s="9" t="s">
        <v>14</v>
      </c>
      <c r="I51" s="9" t="s">
        <v>27</v>
      </c>
    </row>
    <row r="52" spans="1:9">
      <c r="A52" s="9">
        <v>47</v>
      </c>
      <c r="B52" s="9" t="s">
        <v>117</v>
      </c>
      <c r="C52" s="9" t="s">
        <v>10</v>
      </c>
      <c r="D52" s="9" t="s">
        <v>118</v>
      </c>
      <c r="E52" s="9" t="s">
        <v>12</v>
      </c>
      <c r="F52" s="10" t="s">
        <v>21</v>
      </c>
      <c r="G52" s="9" t="s">
        <v>14</v>
      </c>
      <c r="H52" s="9" t="s">
        <v>14</v>
      </c>
      <c r="I52" s="9" t="s">
        <v>27</v>
      </c>
    </row>
    <row r="53" spans="1:9">
      <c r="A53" s="9">
        <v>48</v>
      </c>
      <c r="B53" s="9" t="s">
        <v>119</v>
      </c>
      <c r="C53" s="9" t="s">
        <v>10</v>
      </c>
      <c r="D53" s="9" t="s">
        <v>120</v>
      </c>
      <c r="E53" s="9" t="s">
        <v>34</v>
      </c>
      <c r="F53" s="10" t="s">
        <v>24</v>
      </c>
      <c r="G53" s="9" t="s">
        <v>14</v>
      </c>
      <c r="H53" s="9" t="s">
        <v>14</v>
      </c>
      <c r="I53" s="9" t="s">
        <v>14</v>
      </c>
    </row>
    <row r="54" spans="1:9">
      <c r="A54" s="9">
        <v>49</v>
      </c>
      <c r="B54" s="9" t="s">
        <v>121</v>
      </c>
      <c r="C54" s="9" t="s">
        <v>10</v>
      </c>
      <c r="D54" s="9" t="s">
        <v>122</v>
      </c>
      <c r="E54" s="9" t="s">
        <v>12</v>
      </c>
      <c r="F54" s="10" t="s">
        <v>17</v>
      </c>
      <c r="G54" s="9" t="s">
        <v>14</v>
      </c>
      <c r="H54" s="9" t="s">
        <v>27</v>
      </c>
      <c r="I54" s="9" t="s">
        <v>14</v>
      </c>
    </row>
    <row r="55" spans="1:9">
      <c r="A55" s="9">
        <v>50</v>
      </c>
      <c r="B55" s="9" t="s">
        <v>123</v>
      </c>
      <c r="C55" s="9" t="s">
        <v>10</v>
      </c>
      <c r="D55" s="9" t="s">
        <v>124</v>
      </c>
      <c r="E55" s="9" t="s">
        <v>12</v>
      </c>
      <c r="F55" s="10" t="s">
        <v>21</v>
      </c>
      <c r="G55" s="9" t="s">
        <v>14</v>
      </c>
      <c r="H55" s="9" t="s">
        <v>14</v>
      </c>
      <c r="I55" s="9" t="s">
        <v>14</v>
      </c>
    </row>
    <row r="56" spans="1:9">
      <c r="A56" s="9">
        <v>51</v>
      </c>
      <c r="B56" s="9" t="s">
        <v>125</v>
      </c>
      <c r="C56" s="9" t="s">
        <v>10</v>
      </c>
      <c r="D56" s="9" t="s">
        <v>126</v>
      </c>
      <c r="E56" s="9" t="s">
        <v>12</v>
      </c>
      <c r="F56" s="10" t="s">
        <v>91</v>
      </c>
      <c r="G56" s="9" t="s">
        <v>14</v>
      </c>
      <c r="H56" s="9" t="s">
        <v>14</v>
      </c>
      <c r="I56" s="9" t="s">
        <v>14</v>
      </c>
    </row>
    <row r="57" spans="1:9">
      <c r="A57" s="9">
        <v>52</v>
      </c>
      <c r="B57" s="9" t="s">
        <v>127</v>
      </c>
      <c r="C57" s="9" t="s">
        <v>10</v>
      </c>
      <c r="D57" s="9" t="s">
        <v>128</v>
      </c>
      <c r="E57" s="9" t="s">
        <v>12</v>
      </c>
      <c r="F57" s="10" t="s">
        <v>91</v>
      </c>
      <c r="G57" s="9" t="s">
        <v>14</v>
      </c>
      <c r="H57" s="9" t="s">
        <v>14</v>
      </c>
      <c r="I57" s="9" t="s">
        <v>27</v>
      </c>
    </row>
    <row r="58" spans="1:9">
      <c r="A58" s="9">
        <v>53</v>
      </c>
      <c r="B58" s="9" t="s">
        <v>129</v>
      </c>
      <c r="C58" s="9" t="s">
        <v>10</v>
      </c>
      <c r="D58" s="9" t="s">
        <v>130</v>
      </c>
      <c r="E58" s="9" t="s">
        <v>100</v>
      </c>
      <c r="F58" s="10" t="s">
        <v>24</v>
      </c>
      <c r="G58" s="9" t="s">
        <v>14</v>
      </c>
      <c r="H58" s="9" t="s">
        <v>27</v>
      </c>
      <c r="I58" s="9" t="s">
        <v>14</v>
      </c>
    </row>
    <row r="59" spans="1:9">
      <c r="A59" s="9">
        <v>54</v>
      </c>
      <c r="B59" s="9" t="s">
        <v>131</v>
      </c>
      <c r="C59" s="9" t="s">
        <v>10</v>
      </c>
      <c r="D59" s="9" t="s">
        <v>132</v>
      </c>
      <c r="E59" s="9" t="s">
        <v>12</v>
      </c>
      <c r="F59" s="10" t="s">
        <v>21</v>
      </c>
      <c r="G59" s="9" t="s">
        <v>14</v>
      </c>
      <c r="H59" s="9" t="s">
        <v>27</v>
      </c>
      <c r="I59" s="9" t="s">
        <v>14</v>
      </c>
    </row>
    <row r="60" spans="1:9">
      <c r="A60" s="9">
        <v>55</v>
      </c>
      <c r="B60" s="9" t="s">
        <v>133</v>
      </c>
      <c r="C60" s="9" t="s">
        <v>10</v>
      </c>
      <c r="D60" s="9" t="s">
        <v>134</v>
      </c>
      <c r="E60" s="9" t="s">
        <v>100</v>
      </c>
      <c r="F60" s="10" t="s">
        <v>13</v>
      </c>
      <c r="G60" s="9" t="s">
        <v>14</v>
      </c>
      <c r="H60" s="9" t="s">
        <v>27</v>
      </c>
      <c r="I60" s="9" t="s">
        <v>14</v>
      </c>
    </row>
    <row r="61" spans="1:9">
      <c r="A61" s="9">
        <v>56</v>
      </c>
      <c r="B61" s="9" t="s">
        <v>135</v>
      </c>
      <c r="C61" s="9" t="s">
        <v>10</v>
      </c>
      <c r="D61" s="9" t="s">
        <v>136</v>
      </c>
      <c r="E61" s="9" t="s">
        <v>12</v>
      </c>
      <c r="F61" s="10" t="s">
        <v>21</v>
      </c>
      <c r="G61" s="9" t="s">
        <v>27</v>
      </c>
      <c r="H61" s="9" t="s">
        <v>27</v>
      </c>
      <c r="I61" s="9" t="s">
        <v>14</v>
      </c>
    </row>
    <row r="62" spans="1:9">
      <c r="A62" s="9">
        <v>57</v>
      </c>
      <c r="B62" s="9" t="s">
        <v>137</v>
      </c>
      <c r="C62" s="9" t="s">
        <v>10</v>
      </c>
      <c r="D62" s="9" t="s">
        <v>138</v>
      </c>
      <c r="E62" s="9" t="s">
        <v>12</v>
      </c>
      <c r="F62" s="10" t="s">
        <v>139</v>
      </c>
      <c r="G62" s="9" t="s">
        <v>14</v>
      </c>
      <c r="H62" s="9" t="s">
        <v>27</v>
      </c>
      <c r="I62" s="9" t="s">
        <v>14</v>
      </c>
    </row>
    <row r="63" spans="1:9">
      <c r="A63" s="9">
        <v>58</v>
      </c>
      <c r="B63" s="9" t="s">
        <v>140</v>
      </c>
      <c r="C63" s="9" t="s">
        <v>10</v>
      </c>
      <c r="D63" s="9" t="s">
        <v>141</v>
      </c>
      <c r="E63" s="9" t="s">
        <v>100</v>
      </c>
      <c r="F63" s="10" t="s">
        <v>139</v>
      </c>
      <c r="G63" s="9" t="s">
        <v>14</v>
      </c>
      <c r="H63" s="9" t="s">
        <v>27</v>
      </c>
      <c r="I63" s="9" t="s">
        <v>27</v>
      </c>
    </row>
    <row r="64" spans="1:9">
      <c r="A64" s="9">
        <v>59</v>
      </c>
      <c r="B64" s="9" t="s">
        <v>142</v>
      </c>
      <c r="C64" s="9" t="s">
        <v>10</v>
      </c>
      <c r="D64" s="9" t="s">
        <v>143</v>
      </c>
      <c r="E64" s="9" t="s">
        <v>90</v>
      </c>
      <c r="F64" s="10" t="s">
        <v>27</v>
      </c>
      <c r="G64" s="9" t="s">
        <v>14</v>
      </c>
      <c r="H64" s="9" t="s">
        <v>14</v>
      </c>
      <c r="I64" s="9" t="s">
        <v>27</v>
      </c>
    </row>
    <row r="65" spans="1:9">
      <c r="A65" s="9">
        <v>60</v>
      </c>
      <c r="B65" s="9" t="s">
        <v>144</v>
      </c>
      <c r="C65" s="9" t="s">
        <v>10</v>
      </c>
      <c r="D65" s="9" t="s">
        <v>145</v>
      </c>
      <c r="E65" s="9" t="s">
        <v>12</v>
      </c>
      <c r="F65" s="10" t="s">
        <v>139</v>
      </c>
      <c r="G65" s="9" t="s">
        <v>14</v>
      </c>
      <c r="H65" s="9" t="s">
        <v>14</v>
      </c>
      <c r="I65" s="9" t="s">
        <v>14</v>
      </c>
    </row>
    <row r="66" spans="1:9">
      <c r="A66" s="9">
        <v>61</v>
      </c>
      <c r="B66" s="9" t="s">
        <v>146</v>
      </c>
      <c r="C66" s="9" t="s">
        <v>10</v>
      </c>
      <c r="D66" s="9" t="s">
        <v>147</v>
      </c>
      <c r="E66" s="9" t="s">
        <v>12</v>
      </c>
      <c r="F66" s="10" t="s">
        <v>148</v>
      </c>
      <c r="G66" s="9" t="s">
        <v>14</v>
      </c>
      <c r="H66" s="9" t="s">
        <v>14</v>
      </c>
      <c r="I66" s="9" t="s">
        <v>14</v>
      </c>
    </row>
    <row r="67" spans="1:9">
      <c r="A67" s="9">
        <v>62</v>
      </c>
      <c r="B67" s="9" t="s">
        <v>149</v>
      </c>
      <c r="C67" s="9" t="s">
        <v>10</v>
      </c>
      <c r="D67" s="9" t="s">
        <v>150</v>
      </c>
      <c r="E67" s="9" t="s">
        <v>90</v>
      </c>
      <c r="F67" s="10" t="s">
        <v>27</v>
      </c>
      <c r="G67" s="9" t="s">
        <v>14</v>
      </c>
      <c r="H67" s="9" t="s">
        <v>27</v>
      </c>
      <c r="I67" s="9" t="s">
        <v>14</v>
      </c>
    </row>
    <row r="68" spans="1:9">
      <c r="A68" s="9">
        <v>63</v>
      </c>
      <c r="B68" s="9" t="s">
        <v>151</v>
      </c>
      <c r="C68" s="9" t="s">
        <v>10</v>
      </c>
      <c r="D68" s="9" t="s">
        <v>152</v>
      </c>
      <c r="E68" s="9" t="s">
        <v>12</v>
      </c>
      <c r="F68" s="10" t="s">
        <v>17</v>
      </c>
      <c r="G68" s="9" t="s">
        <v>27</v>
      </c>
      <c r="H68" s="9" t="s">
        <v>27</v>
      </c>
      <c r="I68" s="9" t="s">
        <v>14</v>
      </c>
    </row>
    <row r="69" spans="1:9">
      <c r="A69" s="9">
        <v>64</v>
      </c>
      <c r="B69" s="9" t="s">
        <v>153</v>
      </c>
      <c r="C69" s="9" t="s">
        <v>10</v>
      </c>
      <c r="D69" s="9" t="s">
        <v>154</v>
      </c>
      <c r="E69" s="9" t="s">
        <v>12</v>
      </c>
      <c r="F69" s="10" t="s">
        <v>139</v>
      </c>
      <c r="G69" s="9" t="s">
        <v>14</v>
      </c>
      <c r="H69" s="9" t="s">
        <v>14</v>
      </c>
      <c r="I69" s="9" t="s">
        <v>14</v>
      </c>
    </row>
    <row r="70" spans="1:9">
      <c r="A70" s="9">
        <v>65</v>
      </c>
      <c r="B70" s="9" t="s">
        <v>155</v>
      </c>
      <c r="C70" s="9" t="s">
        <v>10</v>
      </c>
      <c r="D70" s="9" t="s">
        <v>156</v>
      </c>
      <c r="E70" s="9" t="s">
        <v>20</v>
      </c>
      <c r="F70" s="10" t="s">
        <v>27</v>
      </c>
      <c r="G70" s="9" t="s">
        <v>27</v>
      </c>
      <c r="H70" s="9" t="s">
        <v>27</v>
      </c>
      <c r="I70" s="9" t="s">
        <v>14</v>
      </c>
    </row>
    <row r="71" spans="1:9">
      <c r="A71" s="9">
        <v>66</v>
      </c>
      <c r="B71" s="9" t="s">
        <v>157</v>
      </c>
      <c r="C71" s="9" t="s">
        <v>10</v>
      </c>
      <c r="D71" s="9" t="s">
        <v>158</v>
      </c>
      <c r="E71" s="9" t="s">
        <v>12</v>
      </c>
      <c r="F71" s="10" t="s">
        <v>21</v>
      </c>
      <c r="G71" s="9" t="s">
        <v>14</v>
      </c>
      <c r="H71" s="9" t="s">
        <v>14</v>
      </c>
      <c r="I71" s="9" t="s">
        <v>27</v>
      </c>
    </row>
    <row r="72" spans="1:9">
      <c r="A72" s="9">
        <v>67</v>
      </c>
      <c r="B72" s="9" t="s">
        <v>159</v>
      </c>
      <c r="C72" s="9" t="s">
        <v>10</v>
      </c>
      <c r="D72" s="9" t="s">
        <v>160</v>
      </c>
      <c r="E72" s="9" t="s">
        <v>20</v>
      </c>
      <c r="F72" s="10" t="s">
        <v>27</v>
      </c>
      <c r="G72" s="9" t="s">
        <v>14</v>
      </c>
      <c r="H72" s="9" t="s">
        <v>14</v>
      </c>
      <c r="I72" s="9" t="s">
        <v>14</v>
      </c>
    </row>
    <row r="73" spans="1:9">
      <c r="A73" s="9">
        <v>68</v>
      </c>
      <c r="B73" s="9" t="s">
        <v>161</v>
      </c>
      <c r="C73" s="9" t="s">
        <v>10</v>
      </c>
      <c r="D73" s="9" t="s">
        <v>162</v>
      </c>
      <c r="E73" s="9" t="s">
        <v>20</v>
      </c>
      <c r="F73" s="10" t="s">
        <v>17</v>
      </c>
      <c r="G73" s="9" t="s">
        <v>14</v>
      </c>
      <c r="H73" s="9" t="s">
        <v>27</v>
      </c>
      <c r="I73" s="9" t="s">
        <v>14</v>
      </c>
    </row>
    <row r="74" spans="1:9">
      <c r="A74" s="9">
        <v>69</v>
      </c>
      <c r="B74" s="9" t="s">
        <v>163</v>
      </c>
      <c r="C74" s="9" t="s">
        <v>10</v>
      </c>
      <c r="D74" s="9" t="s">
        <v>164</v>
      </c>
      <c r="E74" s="9" t="s">
        <v>12</v>
      </c>
      <c r="F74" s="10" t="s">
        <v>17</v>
      </c>
      <c r="G74" s="9" t="s">
        <v>14</v>
      </c>
      <c r="H74" s="9" t="s">
        <v>27</v>
      </c>
      <c r="I74" s="9" t="s">
        <v>14</v>
      </c>
    </row>
    <row r="75" spans="1:9">
      <c r="A75" s="9">
        <v>70</v>
      </c>
      <c r="B75" s="9" t="s">
        <v>165</v>
      </c>
      <c r="C75" s="9" t="s">
        <v>10</v>
      </c>
      <c r="D75" s="9" t="s">
        <v>166</v>
      </c>
      <c r="E75" s="9" t="s">
        <v>12</v>
      </c>
      <c r="F75" s="10" t="s">
        <v>17</v>
      </c>
      <c r="G75" s="9" t="s">
        <v>14</v>
      </c>
      <c r="H75" s="9" t="s">
        <v>14</v>
      </c>
      <c r="I75" s="9" t="s">
        <v>14</v>
      </c>
    </row>
    <row r="76" spans="1:9">
      <c r="A76" s="9">
        <v>71</v>
      </c>
      <c r="B76" s="9" t="s">
        <v>167</v>
      </c>
      <c r="C76" s="9" t="s">
        <v>10</v>
      </c>
      <c r="D76" s="9" t="s">
        <v>168</v>
      </c>
      <c r="E76" s="9" t="s">
        <v>12</v>
      </c>
      <c r="F76" s="10" t="s">
        <v>139</v>
      </c>
      <c r="G76" s="9" t="s">
        <v>14</v>
      </c>
      <c r="H76" s="9" t="s">
        <v>14</v>
      </c>
      <c r="I76" s="9" t="s">
        <v>14</v>
      </c>
    </row>
    <row r="77" spans="1:9">
      <c r="A77" s="9">
        <v>72</v>
      </c>
      <c r="B77" s="9" t="s">
        <v>169</v>
      </c>
      <c r="C77" s="9" t="s">
        <v>10</v>
      </c>
      <c r="D77" s="9" t="s">
        <v>170</v>
      </c>
      <c r="E77" s="9" t="s">
        <v>12</v>
      </c>
      <c r="F77" s="10" t="s">
        <v>139</v>
      </c>
      <c r="G77" s="9" t="s">
        <v>14</v>
      </c>
      <c r="H77" s="9" t="s">
        <v>14</v>
      </c>
      <c r="I77" s="9" t="s">
        <v>14</v>
      </c>
    </row>
    <row r="78" spans="1:9">
      <c r="A78" s="9">
        <v>73</v>
      </c>
      <c r="B78" s="9" t="s">
        <v>171</v>
      </c>
      <c r="C78" s="9" t="s">
        <v>10</v>
      </c>
      <c r="D78" s="9" t="s">
        <v>172</v>
      </c>
      <c r="E78" s="9" t="s">
        <v>12</v>
      </c>
      <c r="F78" s="10" t="s">
        <v>139</v>
      </c>
      <c r="G78" s="9" t="s">
        <v>14</v>
      </c>
      <c r="H78" s="9" t="s">
        <v>14</v>
      </c>
      <c r="I78" s="9" t="s">
        <v>14</v>
      </c>
    </row>
    <row r="79" spans="1:9">
      <c r="A79" s="9">
        <v>74</v>
      </c>
      <c r="B79" s="9" t="s">
        <v>173</v>
      </c>
      <c r="C79" s="9" t="s">
        <v>10</v>
      </c>
      <c r="D79" s="9" t="s">
        <v>174</v>
      </c>
      <c r="E79" s="9" t="s">
        <v>12</v>
      </c>
      <c r="F79" s="10" t="s">
        <v>139</v>
      </c>
      <c r="G79" s="9" t="s">
        <v>14</v>
      </c>
      <c r="H79" s="9" t="s">
        <v>14</v>
      </c>
      <c r="I79" s="9" t="s">
        <v>14</v>
      </c>
    </row>
    <row r="80" spans="1:9">
      <c r="A80" s="9">
        <v>75</v>
      </c>
      <c r="B80" s="9" t="s">
        <v>175</v>
      </c>
      <c r="C80" s="9" t="s">
        <v>10</v>
      </c>
      <c r="D80" s="9" t="s">
        <v>176</v>
      </c>
      <c r="E80" s="9" t="s">
        <v>12</v>
      </c>
      <c r="F80" s="10" t="s">
        <v>139</v>
      </c>
      <c r="G80" s="9" t="s">
        <v>14</v>
      </c>
      <c r="H80" s="9" t="s">
        <v>27</v>
      </c>
      <c r="I80" s="9" t="s">
        <v>14</v>
      </c>
    </row>
    <row r="81" spans="1:9">
      <c r="A81" s="9">
        <v>76</v>
      </c>
      <c r="B81" s="9" t="s">
        <v>177</v>
      </c>
      <c r="C81" s="9" t="s">
        <v>10</v>
      </c>
      <c r="D81" s="9" t="s">
        <v>178</v>
      </c>
      <c r="E81" s="9" t="s">
        <v>12</v>
      </c>
      <c r="F81" s="10" t="s">
        <v>139</v>
      </c>
      <c r="G81" s="9" t="s">
        <v>14</v>
      </c>
      <c r="H81" s="9" t="s">
        <v>27</v>
      </c>
      <c r="I81" s="9" t="s">
        <v>14</v>
      </c>
    </row>
    <row r="82" spans="1:9">
      <c r="A82" s="9">
        <v>77</v>
      </c>
      <c r="B82" s="9" t="s">
        <v>179</v>
      </c>
      <c r="C82" s="9" t="s">
        <v>10</v>
      </c>
      <c r="D82" s="9" t="s">
        <v>180</v>
      </c>
      <c r="E82" s="9" t="s">
        <v>100</v>
      </c>
      <c r="F82" s="10" t="s">
        <v>139</v>
      </c>
      <c r="G82" s="9" t="s">
        <v>14</v>
      </c>
      <c r="H82" s="9" t="s">
        <v>27</v>
      </c>
      <c r="I82" s="9" t="s">
        <v>14</v>
      </c>
    </row>
    <row r="83" spans="1:9">
      <c r="A83" s="9">
        <v>78</v>
      </c>
      <c r="B83" s="9" t="s">
        <v>181</v>
      </c>
      <c r="C83" s="9" t="s">
        <v>10</v>
      </c>
      <c r="D83" s="9" t="s">
        <v>182</v>
      </c>
      <c r="E83" s="9" t="s">
        <v>12</v>
      </c>
      <c r="F83" s="10" t="s">
        <v>139</v>
      </c>
      <c r="G83" s="9" t="s">
        <v>14</v>
      </c>
      <c r="H83" s="9" t="s">
        <v>27</v>
      </c>
      <c r="I83" s="9" t="s">
        <v>14</v>
      </c>
    </row>
    <row r="84" spans="1:9">
      <c r="A84" s="9">
        <v>79</v>
      </c>
      <c r="B84" s="9" t="s">
        <v>183</v>
      </c>
      <c r="C84" s="9" t="s">
        <v>10</v>
      </c>
      <c r="D84" s="9" t="s">
        <v>184</v>
      </c>
      <c r="E84" s="9" t="s">
        <v>12</v>
      </c>
      <c r="F84" s="10" t="s">
        <v>139</v>
      </c>
      <c r="G84" s="9" t="s">
        <v>14</v>
      </c>
      <c r="H84" s="9" t="s">
        <v>14</v>
      </c>
      <c r="I84" s="9" t="s">
        <v>14</v>
      </c>
    </row>
    <row r="85" spans="1:9">
      <c r="A85" s="9">
        <v>80</v>
      </c>
      <c r="B85" s="9" t="s">
        <v>185</v>
      </c>
      <c r="C85" s="9" t="s">
        <v>10</v>
      </c>
      <c r="D85" s="9" t="s">
        <v>186</v>
      </c>
      <c r="E85" s="9" t="s">
        <v>12</v>
      </c>
      <c r="F85" s="10" t="s">
        <v>139</v>
      </c>
      <c r="G85" s="9" t="s">
        <v>14</v>
      </c>
      <c r="H85" s="9" t="s">
        <v>14</v>
      </c>
      <c r="I85" s="9" t="s">
        <v>14</v>
      </c>
    </row>
    <row r="86" spans="1:9">
      <c r="A86" s="9">
        <v>81</v>
      </c>
      <c r="B86" s="9" t="s">
        <v>187</v>
      </c>
      <c r="C86" s="9" t="s">
        <v>10</v>
      </c>
      <c r="D86" s="9" t="s">
        <v>188</v>
      </c>
      <c r="E86" s="9" t="s">
        <v>12</v>
      </c>
      <c r="F86" s="10" t="s">
        <v>139</v>
      </c>
      <c r="G86" s="9" t="s">
        <v>14</v>
      </c>
      <c r="H86" s="9" t="s">
        <v>27</v>
      </c>
      <c r="I86" s="9" t="s">
        <v>14</v>
      </c>
    </row>
    <row r="87" spans="1:9">
      <c r="A87" s="9">
        <v>82</v>
      </c>
      <c r="B87" s="9" t="s">
        <v>189</v>
      </c>
      <c r="C87" s="9" t="s">
        <v>10</v>
      </c>
      <c r="D87" s="9" t="s">
        <v>190</v>
      </c>
      <c r="E87" s="9" t="s">
        <v>12</v>
      </c>
      <c r="F87" s="10" t="s">
        <v>139</v>
      </c>
      <c r="G87" s="9" t="s">
        <v>14</v>
      </c>
      <c r="H87" s="9" t="s">
        <v>27</v>
      </c>
      <c r="I87" s="9" t="s">
        <v>14</v>
      </c>
    </row>
    <row r="88" spans="1:9">
      <c r="A88" s="9">
        <v>83</v>
      </c>
      <c r="B88" s="9" t="s">
        <v>191</v>
      </c>
      <c r="C88" s="9" t="s">
        <v>10</v>
      </c>
      <c r="D88" s="9" t="s">
        <v>192</v>
      </c>
      <c r="E88" s="9" t="s">
        <v>12</v>
      </c>
      <c r="F88" s="10" t="s">
        <v>139</v>
      </c>
      <c r="G88" s="9" t="s">
        <v>14</v>
      </c>
      <c r="H88" s="9" t="s">
        <v>27</v>
      </c>
      <c r="I88" s="9" t="s">
        <v>14</v>
      </c>
    </row>
    <row r="89" spans="1:9">
      <c r="A89" s="9">
        <v>84</v>
      </c>
      <c r="B89" s="9" t="s">
        <v>193</v>
      </c>
      <c r="C89" s="9" t="s">
        <v>10</v>
      </c>
      <c r="D89" s="9" t="s">
        <v>194</v>
      </c>
      <c r="E89" s="9" t="s">
        <v>12</v>
      </c>
      <c r="F89" s="10" t="s">
        <v>139</v>
      </c>
      <c r="G89" s="9" t="s">
        <v>14</v>
      </c>
      <c r="H89" s="9" t="s">
        <v>27</v>
      </c>
      <c r="I89" s="9" t="s">
        <v>14</v>
      </c>
    </row>
    <row r="90" spans="1:9">
      <c r="A90" s="9">
        <v>85</v>
      </c>
      <c r="B90" s="9" t="s">
        <v>195</v>
      </c>
      <c r="C90" s="9" t="s">
        <v>10</v>
      </c>
      <c r="D90" s="9" t="s">
        <v>196</v>
      </c>
      <c r="E90" s="9" t="s">
        <v>12</v>
      </c>
      <c r="F90" s="10" t="s">
        <v>139</v>
      </c>
      <c r="G90" s="9" t="s">
        <v>14</v>
      </c>
      <c r="H90" s="9" t="s">
        <v>27</v>
      </c>
      <c r="I90" s="9" t="s">
        <v>14</v>
      </c>
    </row>
    <row r="91" spans="1:9">
      <c r="A91" s="9">
        <v>86</v>
      </c>
      <c r="B91" s="9" t="s">
        <v>197</v>
      </c>
      <c r="C91" s="9" t="s">
        <v>10</v>
      </c>
      <c r="D91" s="9" t="s">
        <v>198</v>
      </c>
      <c r="E91" s="9" t="s">
        <v>100</v>
      </c>
      <c r="F91" s="10" t="s">
        <v>139</v>
      </c>
      <c r="G91" s="9" t="s">
        <v>14</v>
      </c>
      <c r="H91" s="9" t="s">
        <v>27</v>
      </c>
      <c r="I91" s="9" t="s">
        <v>14</v>
      </c>
    </row>
    <row r="92" spans="1:9">
      <c r="A92" s="9">
        <v>87</v>
      </c>
      <c r="B92" s="9" t="s">
        <v>199</v>
      </c>
      <c r="C92" s="9" t="s">
        <v>10</v>
      </c>
      <c r="D92" s="9" t="s">
        <v>200</v>
      </c>
      <c r="E92" s="9" t="s">
        <v>20</v>
      </c>
      <c r="F92" s="10" t="s">
        <v>27</v>
      </c>
      <c r="G92" s="9" t="s">
        <v>14</v>
      </c>
      <c r="H92" s="9" t="s">
        <v>14</v>
      </c>
      <c r="I92" s="9" t="s">
        <v>14</v>
      </c>
    </row>
    <row r="93" spans="1:9">
      <c r="A93" s="9">
        <v>88</v>
      </c>
      <c r="B93" s="9" t="s">
        <v>201</v>
      </c>
      <c r="C93" s="9" t="s">
        <v>10</v>
      </c>
      <c r="D93" s="9" t="s">
        <v>202</v>
      </c>
      <c r="E93" s="9" t="s">
        <v>20</v>
      </c>
      <c r="F93" s="10" t="s">
        <v>27</v>
      </c>
      <c r="G93" s="9" t="s">
        <v>14</v>
      </c>
      <c r="H93" s="9" t="s">
        <v>27</v>
      </c>
      <c r="I93" s="9" t="s">
        <v>14</v>
      </c>
    </row>
    <row r="94" spans="1:9">
      <c r="A94" s="9">
        <v>89</v>
      </c>
      <c r="B94" s="9" t="s">
        <v>203</v>
      </c>
      <c r="C94" s="9" t="s">
        <v>10</v>
      </c>
      <c r="D94" s="9" t="s">
        <v>204</v>
      </c>
      <c r="E94" s="9" t="s">
        <v>90</v>
      </c>
      <c r="F94" s="10" t="s">
        <v>27</v>
      </c>
      <c r="G94" s="9" t="s">
        <v>14</v>
      </c>
      <c r="H94" s="9" t="s">
        <v>27</v>
      </c>
      <c r="I94" s="9" t="s">
        <v>14</v>
      </c>
    </row>
    <row r="95" spans="1:9">
      <c r="A95" s="9">
        <v>90</v>
      </c>
      <c r="B95" s="9" t="s">
        <v>205</v>
      </c>
      <c r="C95" s="9" t="s">
        <v>10</v>
      </c>
      <c r="D95" s="9" t="s">
        <v>206</v>
      </c>
      <c r="E95" s="9" t="s">
        <v>12</v>
      </c>
      <c r="F95" s="10" t="s">
        <v>139</v>
      </c>
      <c r="G95" s="9" t="s">
        <v>14</v>
      </c>
      <c r="H95" s="9" t="s">
        <v>27</v>
      </c>
      <c r="I95" s="9" t="s">
        <v>14</v>
      </c>
    </row>
    <row r="96" spans="1:9">
      <c r="A96" s="9">
        <v>91</v>
      </c>
      <c r="B96" s="9" t="s">
        <v>207</v>
      </c>
      <c r="C96" s="9" t="s">
        <v>10</v>
      </c>
      <c r="D96" s="9" t="s">
        <v>208</v>
      </c>
      <c r="E96" s="9" t="s">
        <v>12</v>
      </c>
      <c r="F96" s="10" t="s">
        <v>139</v>
      </c>
      <c r="G96" s="9" t="s">
        <v>14</v>
      </c>
      <c r="H96" s="9" t="s">
        <v>27</v>
      </c>
      <c r="I96" s="9" t="s">
        <v>14</v>
      </c>
    </row>
    <row r="97" spans="1:9">
      <c r="A97" s="9">
        <v>92</v>
      </c>
      <c r="B97" s="9" t="s">
        <v>209</v>
      </c>
      <c r="C97" s="9" t="s">
        <v>10</v>
      </c>
      <c r="D97" s="9" t="s">
        <v>210</v>
      </c>
      <c r="E97" s="9" t="s">
        <v>12</v>
      </c>
      <c r="F97" s="10" t="s">
        <v>139</v>
      </c>
      <c r="G97" s="9" t="s">
        <v>14</v>
      </c>
      <c r="H97" s="9" t="s">
        <v>27</v>
      </c>
      <c r="I97" s="9" t="s">
        <v>14</v>
      </c>
    </row>
    <row r="98" spans="1:9">
      <c r="A98" s="9">
        <v>93</v>
      </c>
      <c r="B98" s="9" t="s">
        <v>211</v>
      </c>
      <c r="C98" s="9" t="s">
        <v>10</v>
      </c>
      <c r="D98" s="9" t="s">
        <v>212</v>
      </c>
      <c r="E98" s="9" t="s">
        <v>12</v>
      </c>
      <c r="F98" s="10" t="s">
        <v>139</v>
      </c>
      <c r="G98" s="9" t="s">
        <v>14</v>
      </c>
      <c r="H98" s="9" t="s">
        <v>27</v>
      </c>
      <c r="I98" s="9" t="s">
        <v>14</v>
      </c>
    </row>
    <row r="99" spans="1:9">
      <c r="A99" s="9">
        <v>94</v>
      </c>
      <c r="B99" s="9" t="s">
        <v>213</v>
      </c>
      <c r="C99" s="9" t="s">
        <v>10</v>
      </c>
      <c r="D99" s="9" t="s">
        <v>214</v>
      </c>
      <c r="E99" s="9" t="s">
        <v>12</v>
      </c>
      <c r="F99" s="10" t="s">
        <v>139</v>
      </c>
      <c r="G99" s="9" t="s">
        <v>14</v>
      </c>
      <c r="H99" s="9" t="s">
        <v>27</v>
      </c>
      <c r="I99" s="9" t="s">
        <v>14</v>
      </c>
    </row>
    <row r="100" spans="1:9">
      <c r="A100" s="9">
        <v>95</v>
      </c>
      <c r="B100" s="9" t="s">
        <v>215</v>
      </c>
      <c r="C100" s="9" t="s">
        <v>10</v>
      </c>
      <c r="D100" s="9" t="s">
        <v>216</v>
      </c>
      <c r="E100" s="9" t="s">
        <v>12</v>
      </c>
      <c r="F100" s="10" t="s">
        <v>139</v>
      </c>
      <c r="G100" s="9" t="s">
        <v>14</v>
      </c>
      <c r="H100" s="9" t="s">
        <v>27</v>
      </c>
      <c r="I100" s="9" t="s">
        <v>14</v>
      </c>
    </row>
    <row r="101" spans="1:9">
      <c r="A101" s="9">
        <v>96</v>
      </c>
      <c r="B101" s="9" t="s">
        <v>217</v>
      </c>
      <c r="C101" s="9" t="s">
        <v>10</v>
      </c>
      <c r="D101" s="9" t="s">
        <v>218</v>
      </c>
      <c r="E101" s="9" t="s">
        <v>12</v>
      </c>
      <c r="F101" s="10" t="s">
        <v>139</v>
      </c>
      <c r="G101" s="9" t="s">
        <v>14</v>
      </c>
      <c r="H101" s="9" t="s">
        <v>14</v>
      </c>
      <c r="I101" s="9" t="s">
        <v>14</v>
      </c>
    </row>
    <row r="102" spans="1:9">
      <c r="A102" s="9">
        <v>97</v>
      </c>
      <c r="B102" s="9" t="s">
        <v>219</v>
      </c>
      <c r="C102" s="9" t="s">
        <v>10</v>
      </c>
      <c r="D102" s="9" t="s">
        <v>220</v>
      </c>
      <c r="E102" s="9" t="s">
        <v>12</v>
      </c>
      <c r="F102" s="10" t="s">
        <v>139</v>
      </c>
      <c r="G102" s="9" t="s">
        <v>14</v>
      </c>
      <c r="H102" s="9" t="s">
        <v>27</v>
      </c>
      <c r="I102" s="9" t="s">
        <v>14</v>
      </c>
    </row>
    <row r="103" spans="1:9">
      <c r="A103" s="9">
        <v>98</v>
      </c>
      <c r="B103" s="9" t="s">
        <v>221</v>
      </c>
      <c r="C103" s="9" t="s">
        <v>10</v>
      </c>
      <c r="D103" s="9" t="s">
        <v>222</v>
      </c>
      <c r="E103" s="9" t="s">
        <v>100</v>
      </c>
      <c r="F103" s="10" t="s">
        <v>139</v>
      </c>
      <c r="G103" s="9" t="s">
        <v>14</v>
      </c>
      <c r="H103" s="9" t="s">
        <v>27</v>
      </c>
      <c r="I103" s="9" t="s">
        <v>14</v>
      </c>
    </row>
    <row r="104" spans="1:9">
      <c r="A104" s="9">
        <v>99</v>
      </c>
      <c r="B104" s="9" t="s">
        <v>223</v>
      </c>
      <c r="C104" s="9" t="s">
        <v>10</v>
      </c>
      <c r="D104" s="9" t="s">
        <v>224</v>
      </c>
      <c r="E104" s="9" t="s">
        <v>100</v>
      </c>
      <c r="F104" s="10" t="s">
        <v>139</v>
      </c>
      <c r="G104" s="9" t="s">
        <v>14</v>
      </c>
      <c r="H104" s="9" t="s">
        <v>27</v>
      </c>
      <c r="I104" s="9" t="s">
        <v>14</v>
      </c>
    </row>
    <row r="105" spans="1:9">
      <c r="A105" s="9">
        <v>100</v>
      </c>
      <c r="B105" s="9" t="s">
        <v>225</v>
      </c>
      <c r="C105" s="9" t="s">
        <v>10</v>
      </c>
      <c r="D105" s="9" t="s">
        <v>226</v>
      </c>
      <c r="E105" s="9" t="s">
        <v>12</v>
      </c>
      <c r="F105" s="10" t="s">
        <v>139</v>
      </c>
      <c r="G105" s="9" t="s">
        <v>14</v>
      </c>
      <c r="H105" s="9" t="s">
        <v>27</v>
      </c>
      <c r="I105" s="9" t="s">
        <v>14</v>
      </c>
    </row>
    <row r="106" spans="1:9">
      <c r="A106" s="9">
        <v>101</v>
      </c>
      <c r="B106" s="9" t="s">
        <v>227</v>
      </c>
      <c r="C106" s="9" t="s">
        <v>10</v>
      </c>
      <c r="D106" s="9" t="s">
        <v>228</v>
      </c>
      <c r="E106" s="9" t="s">
        <v>100</v>
      </c>
      <c r="F106" s="10" t="s">
        <v>139</v>
      </c>
      <c r="G106" s="9" t="s">
        <v>14</v>
      </c>
      <c r="H106" s="9" t="s">
        <v>14</v>
      </c>
      <c r="I106" s="9" t="s">
        <v>14</v>
      </c>
    </row>
    <row r="107" spans="1:9">
      <c r="A107" s="9">
        <v>102</v>
      </c>
      <c r="B107" s="9" t="s">
        <v>229</v>
      </c>
      <c r="C107" s="9" t="s">
        <v>10</v>
      </c>
      <c r="D107" s="9" t="s">
        <v>230</v>
      </c>
      <c r="E107" s="9" t="s">
        <v>12</v>
      </c>
      <c r="F107" s="10" t="s">
        <v>139</v>
      </c>
      <c r="G107" s="9" t="s">
        <v>14</v>
      </c>
      <c r="H107" s="9" t="s">
        <v>14</v>
      </c>
      <c r="I107" s="9" t="s">
        <v>14</v>
      </c>
    </row>
    <row r="108" spans="1:9">
      <c r="A108" s="9">
        <v>103</v>
      </c>
      <c r="B108" s="9" t="s">
        <v>231</v>
      </c>
      <c r="C108" s="9" t="s">
        <v>10</v>
      </c>
      <c r="D108" s="9" t="s">
        <v>232</v>
      </c>
      <c r="E108" s="9" t="s">
        <v>12</v>
      </c>
      <c r="F108" s="10" t="s">
        <v>139</v>
      </c>
      <c r="G108" s="9" t="s">
        <v>14</v>
      </c>
      <c r="H108" s="9" t="s">
        <v>27</v>
      </c>
      <c r="I108" s="9" t="s">
        <v>14</v>
      </c>
    </row>
    <row r="109" spans="1:9">
      <c r="A109" s="9">
        <v>104</v>
      </c>
      <c r="B109" s="9" t="s">
        <v>233</v>
      </c>
      <c r="C109" s="9" t="s">
        <v>10</v>
      </c>
      <c r="D109" s="9" t="s">
        <v>234</v>
      </c>
      <c r="E109" s="9" t="s">
        <v>12</v>
      </c>
      <c r="F109" s="10" t="s">
        <v>27</v>
      </c>
      <c r="G109" s="9" t="s">
        <v>14</v>
      </c>
      <c r="H109" s="9" t="s">
        <v>14</v>
      </c>
      <c r="I109" s="9" t="s">
        <v>14</v>
      </c>
    </row>
    <row r="110" spans="1:9">
      <c r="A110" s="9">
        <v>105</v>
      </c>
      <c r="B110" s="9" t="s">
        <v>235</v>
      </c>
      <c r="C110" s="9" t="s">
        <v>10</v>
      </c>
      <c r="D110" s="9" t="s">
        <v>236</v>
      </c>
      <c r="E110" s="9" t="s">
        <v>12</v>
      </c>
      <c r="F110" s="10" t="s">
        <v>139</v>
      </c>
      <c r="G110" s="9" t="s">
        <v>14</v>
      </c>
      <c r="H110" s="9" t="s">
        <v>27</v>
      </c>
      <c r="I110" s="9" t="s">
        <v>14</v>
      </c>
    </row>
    <row r="111" spans="1:9">
      <c r="A111" s="9">
        <v>106</v>
      </c>
      <c r="B111" s="9" t="s">
        <v>237</v>
      </c>
      <c r="C111" s="9" t="s">
        <v>10</v>
      </c>
      <c r="D111" s="9" t="s">
        <v>238</v>
      </c>
      <c r="E111" s="9" t="s">
        <v>12</v>
      </c>
      <c r="F111" s="10" t="s">
        <v>239</v>
      </c>
      <c r="G111" s="9" t="s">
        <v>14</v>
      </c>
      <c r="H111" s="9" t="s">
        <v>27</v>
      </c>
      <c r="I111" s="9" t="s">
        <v>14</v>
      </c>
    </row>
    <row r="112" spans="1:9">
      <c r="A112" s="9">
        <v>107</v>
      </c>
      <c r="B112" s="9" t="s">
        <v>240</v>
      </c>
      <c r="C112" s="9" t="s">
        <v>10</v>
      </c>
      <c r="D112" s="9" t="s">
        <v>241</v>
      </c>
      <c r="E112" s="9" t="s">
        <v>100</v>
      </c>
      <c r="F112" s="10" t="s">
        <v>242</v>
      </c>
      <c r="G112" s="9" t="s">
        <v>14</v>
      </c>
      <c r="H112" s="9" t="s">
        <v>27</v>
      </c>
      <c r="I112" s="9" t="s">
        <v>14</v>
      </c>
    </row>
    <row r="113" spans="1:9">
      <c r="A113" s="9">
        <v>108</v>
      </c>
      <c r="B113" s="9" t="s">
        <v>243</v>
      </c>
      <c r="C113" s="9" t="s">
        <v>10</v>
      </c>
      <c r="D113" s="9" t="s">
        <v>244</v>
      </c>
      <c r="E113" s="9" t="s">
        <v>100</v>
      </c>
      <c r="F113" s="10" t="s">
        <v>245</v>
      </c>
      <c r="G113" s="9" t="s">
        <v>14</v>
      </c>
      <c r="H113" s="9" t="s">
        <v>27</v>
      </c>
      <c r="I113" s="9" t="s">
        <v>14</v>
      </c>
    </row>
    <row r="114" spans="1:9">
      <c r="A114" s="9">
        <v>109</v>
      </c>
      <c r="B114" s="9" t="s">
        <v>246</v>
      </c>
      <c r="C114" s="9" t="s">
        <v>10</v>
      </c>
      <c r="D114" s="9" t="s">
        <v>247</v>
      </c>
      <c r="E114" s="9" t="s">
        <v>12</v>
      </c>
      <c r="F114" s="10" t="s">
        <v>37</v>
      </c>
      <c r="G114" s="9" t="s">
        <v>14</v>
      </c>
      <c r="H114" s="9" t="s">
        <v>27</v>
      </c>
      <c r="I114" s="9" t="s">
        <v>14</v>
      </c>
    </row>
    <row r="115" spans="1:9">
      <c r="A115" s="9">
        <v>110</v>
      </c>
      <c r="B115" s="9" t="s">
        <v>248</v>
      </c>
      <c r="C115" s="9" t="s">
        <v>10</v>
      </c>
      <c r="D115" s="9" t="s">
        <v>249</v>
      </c>
      <c r="E115" s="9" t="s">
        <v>12</v>
      </c>
      <c r="F115" s="10" t="s">
        <v>250</v>
      </c>
      <c r="G115" s="9" t="s">
        <v>14</v>
      </c>
      <c r="H115" s="9" t="s">
        <v>14</v>
      </c>
      <c r="I115" s="9" t="s">
        <v>14</v>
      </c>
    </row>
    <row r="116" spans="1:9">
      <c r="A116" s="9">
        <v>111</v>
      </c>
      <c r="B116" s="9" t="s">
        <v>251</v>
      </c>
      <c r="C116" s="9" t="s">
        <v>10</v>
      </c>
      <c r="D116" s="9" t="s">
        <v>252</v>
      </c>
      <c r="E116" s="9" t="s">
        <v>90</v>
      </c>
      <c r="F116" s="10" t="s">
        <v>37</v>
      </c>
      <c r="G116" s="9" t="s">
        <v>14</v>
      </c>
      <c r="H116" s="9" t="s">
        <v>14</v>
      </c>
      <c r="I116" s="9" t="s">
        <v>14</v>
      </c>
    </row>
    <row r="117" spans="1:9">
      <c r="A117" s="9">
        <v>112</v>
      </c>
      <c r="B117" s="9" t="s">
        <v>253</v>
      </c>
      <c r="C117" s="9" t="s">
        <v>10</v>
      </c>
      <c r="D117" s="9" t="s">
        <v>254</v>
      </c>
      <c r="E117" s="9" t="s">
        <v>20</v>
      </c>
      <c r="F117" s="10" t="s">
        <v>255</v>
      </c>
      <c r="G117" s="9" t="s">
        <v>14</v>
      </c>
      <c r="H117" s="9" t="s">
        <v>27</v>
      </c>
      <c r="I117" s="9" t="s">
        <v>14</v>
      </c>
    </row>
    <row r="118" spans="1:9">
      <c r="A118" s="9">
        <v>113</v>
      </c>
      <c r="B118" s="9" t="s">
        <v>256</v>
      </c>
      <c r="C118" s="9" t="s">
        <v>10</v>
      </c>
      <c r="D118" s="9" t="s">
        <v>257</v>
      </c>
      <c r="E118" s="9" t="s">
        <v>12</v>
      </c>
      <c r="F118" s="10" t="s">
        <v>245</v>
      </c>
      <c r="G118" s="9" t="s">
        <v>14</v>
      </c>
      <c r="H118" s="9" t="s">
        <v>14</v>
      </c>
      <c r="I118" s="9" t="s">
        <v>14</v>
      </c>
    </row>
    <row r="119" spans="1:9" ht="30">
      <c r="A119" s="9">
        <v>114</v>
      </c>
      <c r="B119" s="9" t="s">
        <v>258</v>
      </c>
      <c r="C119" s="9" t="s">
        <v>10</v>
      </c>
      <c r="D119" s="9" t="s">
        <v>259</v>
      </c>
      <c r="E119" s="9" t="s">
        <v>12</v>
      </c>
      <c r="F119" s="10" t="s">
        <v>260</v>
      </c>
      <c r="G119" s="9" t="s">
        <v>14</v>
      </c>
      <c r="H119" s="9" t="s">
        <v>14</v>
      </c>
      <c r="I119" s="9" t="s">
        <v>27</v>
      </c>
    </row>
    <row r="120" spans="1:9">
      <c r="A120" s="9">
        <v>115</v>
      </c>
      <c r="B120" s="9" t="s">
        <v>261</v>
      </c>
      <c r="C120" s="9" t="s">
        <v>10</v>
      </c>
      <c r="D120" s="9" t="s">
        <v>262</v>
      </c>
      <c r="E120" s="9" t="s">
        <v>12</v>
      </c>
      <c r="F120" s="10" t="s">
        <v>263</v>
      </c>
      <c r="G120" s="9" t="s">
        <v>14</v>
      </c>
      <c r="H120" s="9" t="s">
        <v>14</v>
      </c>
      <c r="I120" s="9" t="s">
        <v>14</v>
      </c>
    </row>
    <row r="121" spans="1:9">
      <c r="A121" s="9">
        <v>116</v>
      </c>
      <c r="B121" s="9" t="s">
        <v>264</v>
      </c>
      <c r="C121" s="9" t="s">
        <v>10</v>
      </c>
      <c r="D121" s="9" t="s">
        <v>265</v>
      </c>
      <c r="E121" s="9" t="s">
        <v>12</v>
      </c>
      <c r="F121" s="10" t="s">
        <v>245</v>
      </c>
      <c r="G121" s="9" t="s">
        <v>14</v>
      </c>
      <c r="H121" s="9" t="s">
        <v>14</v>
      </c>
      <c r="I121" s="9" t="s">
        <v>14</v>
      </c>
    </row>
    <row r="122" spans="1:9">
      <c r="A122" s="9">
        <v>117</v>
      </c>
      <c r="B122" s="9" t="s">
        <v>266</v>
      </c>
      <c r="C122" s="9" t="s">
        <v>10</v>
      </c>
      <c r="D122" s="9" t="s">
        <v>267</v>
      </c>
      <c r="E122" s="9" t="s">
        <v>12</v>
      </c>
      <c r="F122" s="10" t="s">
        <v>268</v>
      </c>
      <c r="G122" s="9" t="s">
        <v>14</v>
      </c>
      <c r="H122" s="9" t="s">
        <v>14</v>
      </c>
      <c r="I122" s="9" t="s">
        <v>27</v>
      </c>
    </row>
    <row r="123" spans="1:9">
      <c r="A123" s="9">
        <v>118</v>
      </c>
      <c r="B123" s="9" t="s">
        <v>269</v>
      </c>
      <c r="C123" s="9" t="s">
        <v>10</v>
      </c>
      <c r="D123" s="9" t="s">
        <v>270</v>
      </c>
      <c r="E123" s="9" t="s">
        <v>12</v>
      </c>
      <c r="F123" s="10" t="s">
        <v>250</v>
      </c>
      <c r="G123" s="9" t="s">
        <v>14</v>
      </c>
      <c r="H123" s="9" t="s">
        <v>14</v>
      </c>
      <c r="I123" s="9" t="s">
        <v>14</v>
      </c>
    </row>
    <row r="124" spans="1:9">
      <c r="A124" s="9">
        <v>119</v>
      </c>
      <c r="B124" s="9" t="s">
        <v>271</v>
      </c>
      <c r="C124" s="9" t="s">
        <v>10</v>
      </c>
      <c r="D124" s="9" t="s">
        <v>272</v>
      </c>
      <c r="E124" s="9" t="s">
        <v>100</v>
      </c>
      <c r="F124" s="10" t="s">
        <v>239</v>
      </c>
      <c r="G124" s="9" t="s">
        <v>14</v>
      </c>
      <c r="H124" s="9" t="s">
        <v>14</v>
      </c>
      <c r="I124" s="9" t="s">
        <v>14</v>
      </c>
    </row>
    <row r="125" spans="1:9">
      <c r="A125" s="9">
        <v>120</v>
      </c>
      <c r="B125" s="9" t="s">
        <v>273</v>
      </c>
      <c r="C125" s="9" t="s">
        <v>10</v>
      </c>
      <c r="D125" s="9" t="s">
        <v>274</v>
      </c>
      <c r="E125" s="9" t="s">
        <v>12</v>
      </c>
      <c r="F125" s="10" t="s">
        <v>275</v>
      </c>
      <c r="G125" s="9" t="s">
        <v>14</v>
      </c>
      <c r="H125" s="9" t="s">
        <v>14</v>
      </c>
      <c r="I125" s="9" t="s">
        <v>14</v>
      </c>
    </row>
    <row r="126" spans="1:9">
      <c r="A126" s="9">
        <v>121</v>
      </c>
      <c r="B126" s="9" t="s">
        <v>276</v>
      </c>
      <c r="C126" s="9" t="s">
        <v>10</v>
      </c>
      <c r="D126" s="9" t="s">
        <v>277</v>
      </c>
      <c r="E126" s="9" t="s">
        <v>100</v>
      </c>
      <c r="F126" s="10" t="s">
        <v>278</v>
      </c>
      <c r="G126" s="9" t="s">
        <v>14</v>
      </c>
      <c r="H126" s="9" t="s">
        <v>14</v>
      </c>
      <c r="I126" s="9" t="s">
        <v>14</v>
      </c>
    </row>
    <row r="127" spans="1:9">
      <c r="A127" s="9">
        <v>122</v>
      </c>
      <c r="B127" s="9" t="s">
        <v>279</v>
      </c>
      <c r="C127" s="9" t="s">
        <v>10</v>
      </c>
      <c r="D127" s="9" t="s">
        <v>280</v>
      </c>
      <c r="E127" s="9" t="s">
        <v>90</v>
      </c>
      <c r="F127" s="10" t="s">
        <v>37</v>
      </c>
      <c r="G127" s="9" t="s">
        <v>14</v>
      </c>
      <c r="H127" s="9" t="s">
        <v>14</v>
      </c>
      <c r="I127" s="9" t="s">
        <v>14</v>
      </c>
    </row>
    <row r="128" spans="1:9">
      <c r="A128" s="9">
        <v>123</v>
      </c>
      <c r="B128" s="9" t="s">
        <v>281</v>
      </c>
      <c r="C128" s="9" t="s">
        <v>10</v>
      </c>
      <c r="D128" s="9" t="s">
        <v>282</v>
      </c>
      <c r="E128" s="9" t="s">
        <v>12</v>
      </c>
      <c r="F128" s="10" t="s">
        <v>283</v>
      </c>
      <c r="G128" s="9" t="s">
        <v>14</v>
      </c>
      <c r="H128" s="9" t="s">
        <v>27</v>
      </c>
      <c r="I128" s="9" t="s">
        <v>14</v>
      </c>
    </row>
    <row r="129" spans="1:9">
      <c r="A129" s="9">
        <v>124</v>
      </c>
      <c r="B129" s="9" t="s">
        <v>284</v>
      </c>
      <c r="C129" s="9" t="s">
        <v>285</v>
      </c>
      <c r="D129" s="9" t="s">
        <v>286</v>
      </c>
      <c r="E129" s="9" t="s">
        <v>90</v>
      </c>
      <c r="F129" s="10" t="s">
        <v>27</v>
      </c>
      <c r="G129" s="9" t="s">
        <v>14</v>
      </c>
      <c r="H129" s="9" t="s">
        <v>14</v>
      </c>
      <c r="I129" s="9" t="s">
        <v>14</v>
      </c>
    </row>
    <row r="130" spans="1:9">
      <c r="A130" s="9">
        <v>125</v>
      </c>
      <c r="B130" s="9" t="s">
        <v>287</v>
      </c>
      <c r="C130" s="9" t="s">
        <v>285</v>
      </c>
      <c r="D130" s="9" t="s">
        <v>288</v>
      </c>
      <c r="E130" s="9" t="s">
        <v>20</v>
      </c>
      <c r="F130" s="10" t="s">
        <v>27</v>
      </c>
      <c r="G130" s="9" t="s">
        <v>14</v>
      </c>
      <c r="H130" s="9" t="s">
        <v>14</v>
      </c>
      <c r="I130" s="9" t="s">
        <v>14</v>
      </c>
    </row>
    <row r="131" spans="1:9">
      <c r="A131" s="9">
        <v>126</v>
      </c>
      <c r="B131" s="9" t="s">
        <v>289</v>
      </c>
      <c r="C131" s="9" t="s">
        <v>285</v>
      </c>
      <c r="D131" s="9" t="s">
        <v>290</v>
      </c>
      <c r="E131" s="9" t="s">
        <v>12</v>
      </c>
      <c r="F131" s="10" t="s">
        <v>27</v>
      </c>
      <c r="G131" s="9" t="s">
        <v>27</v>
      </c>
      <c r="H131" s="9" t="s">
        <v>27</v>
      </c>
      <c r="I131" s="9" t="s">
        <v>14</v>
      </c>
    </row>
    <row r="132" spans="1:9">
      <c r="A132" s="9">
        <v>127</v>
      </c>
      <c r="B132" s="9" t="s">
        <v>291</v>
      </c>
      <c r="C132" s="9" t="s">
        <v>285</v>
      </c>
      <c r="D132" s="9" t="s">
        <v>292</v>
      </c>
      <c r="E132" s="9" t="s">
        <v>20</v>
      </c>
      <c r="F132" s="10" t="s">
        <v>27</v>
      </c>
      <c r="G132" s="9" t="s">
        <v>27</v>
      </c>
      <c r="H132" s="9" t="s">
        <v>27</v>
      </c>
      <c r="I132" s="9" t="s">
        <v>14</v>
      </c>
    </row>
    <row r="133" spans="1:9">
      <c r="A133" s="9">
        <v>128</v>
      </c>
      <c r="B133" s="9" t="s">
        <v>293</v>
      </c>
      <c r="C133" s="9" t="s">
        <v>285</v>
      </c>
      <c r="D133" s="9" t="s">
        <v>294</v>
      </c>
      <c r="E133" s="9" t="s">
        <v>20</v>
      </c>
      <c r="F133" s="10" t="s">
        <v>27</v>
      </c>
      <c r="G133" s="9" t="s">
        <v>27</v>
      </c>
      <c r="H133" s="9" t="s">
        <v>27</v>
      </c>
      <c r="I133" s="9" t="s">
        <v>14</v>
      </c>
    </row>
    <row r="134" spans="1:9">
      <c r="A134" s="9">
        <v>129</v>
      </c>
      <c r="B134" s="9" t="s">
        <v>295</v>
      </c>
      <c r="C134" s="9" t="s">
        <v>285</v>
      </c>
      <c r="D134" s="9" t="s">
        <v>296</v>
      </c>
      <c r="E134" s="9" t="s">
        <v>20</v>
      </c>
      <c r="F134" s="10" t="s">
        <v>27</v>
      </c>
      <c r="G134" s="9" t="s">
        <v>27</v>
      </c>
      <c r="H134" s="9" t="s">
        <v>27</v>
      </c>
      <c r="I134" s="9" t="s">
        <v>14</v>
      </c>
    </row>
    <row r="135" spans="1:9">
      <c r="A135" s="9">
        <v>130</v>
      </c>
      <c r="B135" s="9" t="s">
        <v>297</v>
      </c>
      <c r="C135" s="9" t="s">
        <v>285</v>
      </c>
      <c r="D135" s="9" t="s">
        <v>298</v>
      </c>
      <c r="E135" s="9" t="s">
        <v>20</v>
      </c>
      <c r="F135" s="10" t="s">
        <v>27</v>
      </c>
      <c r="G135" s="9" t="s">
        <v>14</v>
      </c>
      <c r="H135" s="9" t="s">
        <v>14</v>
      </c>
      <c r="I135" s="9" t="s">
        <v>14</v>
      </c>
    </row>
    <row r="136" spans="1:9">
      <c r="A136" s="9">
        <v>131</v>
      </c>
      <c r="B136" s="9" t="s">
        <v>299</v>
      </c>
      <c r="C136" s="9" t="s">
        <v>285</v>
      </c>
      <c r="D136" s="9" t="s">
        <v>300</v>
      </c>
      <c r="E136" s="9" t="s">
        <v>90</v>
      </c>
      <c r="F136" s="10" t="s">
        <v>27</v>
      </c>
      <c r="G136" s="9" t="s">
        <v>14</v>
      </c>
      <c r="H136" s="9" t="s">
        <v>14</v>
      </c>
      <c r="I136" s="9" t="s">
        <v>27</v>
      </c>
    </row>
    <row r="137" spans="1:9">
      <c r="A137" s="9">
        <v>132</v>
      </c>
      <c r="B137" s="9" t="s">
        <v>301</v>
      </c>
      <c r="C137" s="9" t="s">
        <v>285</v>
      </c>
      <c r="D137" s="9" t="s">
        <v>302</v>
      </c>
      <c r="E137" s="9" t="s">
        <v>90</v>
      </c>
      <c r="F137" s="10" t="s">
        <v>27</v>
      </c>
      <c r="G137" s="9" t="s">
        <v>14</v>
      </c>
      <c r="H137" s="9" t="s">
        <v>14</v>
      </c>
      <c r="I137" s="9" t="s">
        <v>14</v>
      </c>
    </row>
    <row r="138" spans="1:9">
      <c r="A138" s="9">
        <v>133</v>
      </c>
      <c r="B138" s="9" t="s">
        <v>303</v>
      </c>
      <c r="C138" s="9" t="s">
        <v>285</v>
      </c>
      <c r="D138" s="9" t="s">
        <v>304</v>
      </c>
      <c r="E138" s="9" t="s">
        <v>90</v>
      </c>
      <c r="F138" s="10" t="s">
        <v>27</v>
      </c>
      <c r="G138" s="9" t="s">
        <v>27</v>
      </c>
      <c r="H138" s="9" t="s">
        <v>27</v>
      </c>
      <c r="I138" s="9" t="s">
        <v>14</v>
      </c>
    </row>
    <row r="139" spans="1:9">
      <c r="A139" s="9">
        <v>134</v>
      </c>
      <c r="B139" s="9" t="s">
        <v>305</v>
      </c>
      <c r="C139" s="9" t="s">
        <v>285</v>
      </c>
      <c r="D139" s="9" t="s">
        <v>306</v>
      </c>
      <c r="E139" s="9" t="s">
        <v>90</v>
      </c>
      <c r="F139" s="10" t="s">
        <v>27</v>
      </c>
      <c r="G139" s="9" t="s">
        <v>27</v>
      </c>
      <c r="H139" s="9" t="s">
        <v>27</v>
      </c>
      <c r="I139" s="9" t="s">
        <v>14</v>
      </c>
    </row>
    <row r="140" spans="1:9">
      <c r="A140" s="9">
        <v>135</v>
      </c>
      <c r="B140" s="9" t="s">
        <v>307</v>
      </c>
      <c r="C140" s="9" t="s">
        <v>285</v>
      </c>
      <c r="D140" s="9" t="s">
        <v>308</v>
      </c>
      <c r="E140" s="9" t="s">
        <v>90</v>
      </c>
      <c r="F140" s="10" t="s">
        <v>27</v>
      </c>
      <c r="G140" s="9" t="s">
        <v>27</v>
      </c>
      <c r="H140" s="9" t="s">
        <v>27</v>
      </c>
      <c r="I140" s="9" t="s">
        <v>14</v>
      </c>
    </row>
    <row r="141" spans="1:9">
      <c r="A141" s="9">
        <v>136</v>
      </c>
      <c r="B141" s="9" t="s">
        <v>309</v>
      </c>
      <c r="C141" s="9" t="s">
        <v>285</v>
      </c>
      <c r="D141" s="9" t="s">
        <v>310</v>
      </c>
      <c r="E141" s="9" t="s">
        <v>90</v>
      </c>
      <c r="F141" s="10" t="s">
        <v>27</v>
      </c>
      <c r="G141" s="9" t="s">
        <v>27</v>
      </c>
      <c r="H141" s="9" t="s">
        <v>27</v>
      </c>
      <c r="I141" s="9" t="s">
        <v>14</v>
      </c>
    </row>
    <row r="142" spans="1:9">
      <c r="A142" s="9">
        <v>137</v>
      </c>
      <c r="B142" s="9" t="s">
        <v>311</v>
      </c>
      <c r="C142" s="9" t="s">
        <v>285</v>
      </c>
      <c r="D142" s="9" t="s">
        <v>312</v>
      </c>
      <c r="E142" s="9" t="s">
        <v>12</v>
      </c>
      <c r="F142" s="10" t="s">
        <v>27</v>
      </c>
      <c r="G142" s="9" t="s">
        <v>14</v>
      </c>
      <c r="H142" s="9" t="s">
        <v>27</v>
      </c>
      <c r="I142" s="9" t="s">
        <v>27</v>
      </c>
    </row>
    <row r="143" spans="1:9">
      <c r="A143" s="9">
        <v>138</v>
      </c>
      <c r="B143" s="9" t="s">
        <v>313</v>
      </c>
      <c r="C143" s="9" t="s">
        <v>285</v>
      </c>
      <c r="D143" s="9" t="s">
        <v>314</v>
      </c>
      <c r="E143" s="9" t="s">
        <v>100</v>
      </c>
      <c r="F143" s="10" t="s">
        <v>27</v>
      </c>
      <c r="G143" s="9" t="s">
        <v>14</v>
      </c>
      <c r="H143" s="9" t="s">
        <v>14</v>
      </c>
      <c r="I143" s="9" t="s">
        <v>14</v>
      </c>
    </row>
    <row r="144" spans="1:9">
      <c r="A144" s="9">
        <v>139</v>
      </c>
      <c r="B144" s="9" t="s">
        <v>315</v>
      </c>
      <c r="C144" s="9" t="s">
        <v>285</v>
      </c>
      <c r="D144" s="9" t="s">
        <v>316</v>
      </c>
      <c r="E144" s="9" t="s">
        <v>100</v>
      </c>
      <c r="F144" s="10" t="s">
        <v>27</v>
      </c>
      <c r="G144" s="9" t="s">
        <v>14</v>
      </c>
      <c r="H144" s="9" t="s">
        <v>14</v>
      </c>
      <c r="I144" s="9" t="s">
        <v>14</v>
      </c>
    </row>
    <row r="145" spans="1:9">
      <c r="A145" s="9">
        <v>140</v>
      </c>
      <c r="B145" s="9" t="s">
        <v>317</v>
      </c>
      <c r="C145" s="9" t="s">
        <v>285</v>
      </c>
      <c r="D145" s="9" t="s">
        <v>318</v>
      </c>
      <c r="E145" s="9" t="s">
        <v>12</v>
      </c>
      <c r="F145" s="10" t="s">
        <v>27</v>
      </c>
      <c r="G145" s="9" t="s">
        <v>14</v>
      </c>
      <c r="H145" s="9" t="s">
        <v>27</v>
      </c>
      <c r="I145" s="9" t="s">
        <v>14</v>
      </c>
    </row>
    <row r="146" spans="1:9">
      <c r="A146" s="9">
        <v>141</v>
      </c>
      <c r="B146" s="9" t="s">
        <v>319</v>
      </c>
      <c r="C146" s="9" t="s">
        <v>285</v>
      </c>
      <c r="D146" s="9" t="s">
        <v>320</v>
      </c>
      <c r="E146" s="9" t="s">
        <v>12</v>
      </c>
      <c r="F146" s="10" t="s">
        <v>27</v>
      </c>
      <c r="G146" s="9" t="s">
        <v>27</v>
      </c>
      <c r="H146" s="9" t="s">
        <v>27</v>
      </c>
      <c r="I146" s="9" t="s">
        <v>14</v>
      </c>
    </row>
    <row r="147" spans="1:9">
      <c r="A147" s="9">
        <v>142</v>
      </c>
      <c r="B147" s="9" t="s">
        <v>321</v>
      </c>
      <c r="C147" s="9" t="s">
        <v>285</v>
      </c>
      <c r="D147" s="9" t="s">
        <v>322</v>
      </c>
      <c r="E147" s="9" t="s">
        <v>12</v>
      </c>
      <c r="F147" s="10" t="s">
        <v>27</v>
      </c>
      <c r="G147" s="9" t="s">
        <v>14</v>
      </c>
      <c r="H147" s="9" t="s">
        <v>27</v>
      </c>
      <c r="I147" s="9" t="s">
        <v>14</v>
      </c>
    </row>
    <row r="148" spans="1:9">
      <c r="A148" s="9">
        <v>143</v>
      </c>
      <c r="B148" s="9" t="s">
        <v>323</v>
      </c>
      <c r="C148" s="9" t="s">
        <v>285</v>
      </c>
      <c r="D148" s="9" t="s">
        <v>324</v>
      </c>
      <c r="E148" s="9" t="s">
        <v>12</v>
      </c>
      <c r="F148" s="10" t="s">
        <v>325</v>
      </c>
      <c r="G148" s="9" t="s">
        <v>14</v>
      </c>
      <c r="H148" s="9" t="s">
        <v>27</v>
      </c>
      <c r="I148" s="9" t="s">
        <v>14</v>
      </c>
    </row>
    <row r="149" spans="1:9">
      <c r="A149" s="9">
        <v>144</v>
      </c>
      <c r="B149" s="9" t="s">
        <v>326</v>
      </c>
      <c r="C149" s="9" t="s">
        <v>285</v>
      </c>
      <c r="D149" s="9" t="s">
        <v>327</v>
      </c>
      <c r="E149" s="9" t="s">
        <v>12</v>
      </c>
      <c r="F149" s="10" t="s">
        <v>24</v>
      </c>
      <c r="G149" s="9" t="s">
        <v>27</v>
      </c>
      <c r="H149" s="9" t="s">
        <v>27</v>
      </c>
      <c r="I149" s="9" t="s">
        <v>14</v>
      </c>
    </row>
    <row r="150" spans="1:9">
      <c r="A150" s="9">
        <v>145</v>
      </c>
      <c r="B150" s="9" t="s">
        <v>328</v>
      </c>
      <c r="C150" s="9" t="s">
        <v>285</v>
      </c>
      <c r="D150" s="9" t="s">
        <v>329</v>
      </c>
      <c r="E150" s="9" t="s">
        <v>12</v>
      </c>
      <c r="F150" s="10" t="s">
        <v>330</v>
      </c>
      <c r="G150" s="9" t="s">
        <v>14</v>
      </c>
      <c r="H150" s="9" t="s">
        <v>27</v>
      </c>
      <c r="I150" s="9" t="s">
        <v>14</v>
      </c>
    </row>
    <row r="151" spans="1:9">
      <c r="A151" s="9">
        <v>146</v>
      </c>
      <c r="B151" s="9" t="s">
        <v>331</v>
      </c>
      <c r="C151" s="9" t="s">
        <v>285</v>
      </c>
      <c r="D151" s="9" t="s">
        <v>332</v>
      </c>
      <c r="E151" s="9" t="s">
        <v>12</v>
      </c>
      <c r="F151" s="10" t="s">
        <v>27</v>
      </c>
      <c r="G151" s="9" t="s">
        <v>14</v>
      </c>
      <c r="H151" s="9" t="s">
        <v>14</v>
      </c>
      <c r="I151" s="9" t="s">
        <v>27</v>
      </c>
    </row>
    <row r="152" spans="1:9">
      <c r="A152" s="9">
        <v>147</v>
      </c>
      <c r="B152" s="9" t="s">
        <v>333</v>
      </c>
      <c r="C152" s="9" t="s">
        <v>285</v>
      </c>
      <c r="D152" s="9" t="s">
        <v>334</v>
      </c>
      <c r="E152" s="9" t="s">
        <v>12</v>
      </c>
      <c r="F152" s="10" t="s">
        <v>335</v>
      </c>
      <c r="G152" s="9" t="s">
        <v>14</v>
      </c>
      <c r="H152" s="9" t="s">
        <v>14</v>
      </c>
      <c r="I152" s="9" t="s">
        <v>14</v>
      </c>
    </row>
    <row r="153" spans="1:9">
      <c r="A153" s="9">
        <v>148</v>
      </c>
      <c r="B153" s="9" t="s">
        <v>336</v>
      </c>
      <c r="C153" s="9" t="s">
        <v>285</v>
      </c>
      <c r="D153" s="9" t="s">
        <v>337</v>
      </c>
      <c r="E153" s="9" t="s">
        <v>12</v>
      </c>
      <c r="F153" s="10" t="s">
        <v>27</v>
      </c>
      <c r="G153" s="9" t="s">
        <v>14</v>
      </c>
      <c r="H153" s="9" t="s">
        <v>27</v>
      </c>
      <c r="I153" s="9" t="s">
        <v>27</v>
      </c>
    </row>
    <row r="154" spans="1:9">
      <c r="A154" s="9">
        <v>149</v>
      </c>
      <c r="B154" s="9" t="s">
        <v>338</v>
      </c>
      <c r="C154" s="9" t="s">
        <v>285</v>
      </c>
      <c r="D154" s="9" t="s">
        <v>339</v>
      </c>
      <c r="E154" s="9" t="s">
        <v>12</v>
      </c>
      <c r="F154" s="10" t="s">
        <v>27</v>
      </c>
      <c r="G154" s="9" t="s">
        <v>14</v>
      </c>
      <c r="H154" s="9" t="s">
        <v>27</v>
      </c>
      <c r="I154" s="9" t="s">
        <v>27</v>
      </c>
    </row>
    <row r="155" spans="1:9">
      <c r="A155" s="9">
        <v>150</v>
      </c>
      <c r="B155" s="9" t="s">
        <v>340</v>
      </c>
      <c r="C155" s="9" t="s">
        <v>285</v>
      </c>
      <c r="D155" s="9" t="s">
        <v>341</v>
      </c>
      <c r="E155" s="9" t="s">
        <v>12</v>
      </c>
      <c r="F155" s="10" t="s">
        <v>342</v>
      </c>
      <c r="G155" s="9" t="s">
        <v>14</v>
      </c>
      <c r="H155" s="9" t="s">
        <v>27</v>
      </c>
      <c r="I155" s="9" t="s">
        <v>27</v>
      </c>
    </row>
    <row r="156" spans="1:9">
      <c r="A156" s="9">
        <v>151</v>
      </c>
      <c r="B156" s="9" t="s">
        <v>343</v>
      </c>
      <c r="C156" s="9" t="s">
        <v>285</v>
      </c>
      <c r="D156" s="9" t="s">
        <v>344</v>
      </c>
      <c r="E156" s="9" t="s">
        <v>20</v>
      </c>
      <c r="F156" s="10" t="s">
        <v>27</v>
      </c>
      <c r="G156" s="9" t="s">
        <v>14</v>
      </c>
      <c r="H156" s="9" t="s">
        <v>27</v>
      </c>
      <c r="I156" s="9" t="s">
        <v>14</v>
      </c>
    </row>
    <row r="157" spans="1:9">
      <c r="A157" s="9">
        <v>152</v>
      </c>
      <c r="B157" s="9" t="s">
        <v>345</v>
      </c>
      <c r="C157" s="9" t="s">
        <v>285</v>
      </c>
      <c r="D157" s="9" t="s">
        <v>346</v>
      </c>
      <c r="E157" s="9" t="s">
        <v>20</v>
      </c>
      <c r="F157" s="10" t="s">
        <v>27</v>
      </c>
      <c r="G157" s="9" t="s">
        <v>27</v>
      </c>
      <c r="H157" s="9" t="s">
        <v>27</v>
      </c>
      <c r="I157" s="9" t="s">
        <v>14</v>
      </c>
    </row>
    <row r="158" spans="1:9">
      <c r="A158" s="9">
        <v>153</v>
      </c>
      <c r="B158" s="9" t="s">
        <v>347</v>
      </c>
      <c r="C158" s="9" t="s">
        <v>285</v>
      </c>
      <c r="D158" s="9" t="s">
        <v>348</v>
      </c>
      <c r="E158" s="9" t="s">
        <v>90</v>
      </c>
      <c r="F158" s="10" t="s">
        <v>27</v>
      </c>
      <c r="G158" s="9" t="s">
        <v>14</v>
      </c>
      <c r="H158" s="9" t="s">
        <v>27</v>
      </c>
      <c r="I158" s="9" t="s">
        <v>14</v>
      </c>
    </row>
    <row r="159" spans="1:9">
      <c r="A159" s="9">
        <v>154</v>
      </c>
      <c r="B159" s="9" t="s">
        <v>349</v>
      </c>
      <c r="C159" s="9" t="s">
        <v>285</v>
      </c>
      <c r="D159" s="9" t="s">
        <v>350</v>
      </c>
      <c r="E159" s="9" t="s">
        <v>90</v>
      </c>
      <c r="F159" s="10" t="s">
        <v>27</v>
      </c>
      <c r="G159" s="9" t="s">
        <v>14</v>
      </c>
      <c r="H159" s="9" t="s">
        <v>27</v>
      </c>
      <c r="I159" s="9" t="s">
        <v>14</v>
      </c>
    </row>
    <row r="160" spans="1:9">
      <c r="A160" s="9">
        <v>155</v>
      </c>
      <c r="B160" s="9" t="s">
        <v>351</v>
      </c>
      <c r="C160" s="9" t="s">
        <v>285</v>
      </c>
      <c r="D160" s="9" t="s">
        <v>352</v>
      </c>
      <c r="E160" s="9" t="s">
        <v>90</v>
      </c>
      <c r="F160" s="10" t="s">
        <v>27</v>
      </c>
      <c r="G160" s="9" t="s">
        <v>14</v>
      </c>
      <c r="H160" s="9" t="s">
        <v>27</v>
      </c>
      <c r="I160" s="9" t="s">
        <v>14</v>
      </c>
    </row>
    <row r="161" spans="1:9">
      <c r="A161" s="9">
        <v>156</v>
      </c>
      <c r="B161" s="9" t="s">
        <v>353</v>
      </c>
      <c r="C161" s="9" t="s">
        <v>285</v>
      </c>
      <c r="D161" s="9" t="s">
        <v>354</v>
      </c>
      <c r="E161" s="9" t="s">
        <v>90</v>
      </c>
      <c r="F161" s="10" t="s">
        <v>27</v>
      </c>
      <c r="G161" s="9" t="s">
        <v>14</v>
      </c>
      <c r="H161" s="9" t="s">
        <v>27</v>
      </c>
      <c r="I161" s="9" t="s">
        <v>14</v>
      </c>
    </row>
    <row r="162" spans="1:9">
      <c r="A162" s="9">
        <v>157</v>
      </c>
      <c r="B162" s="9" t="s">
        <v>355</v>
      </c>
      <c r="C162" s="9" t="s">
        <v>285</v>
      </c>
      <c r="D162" s="9" t="s">
        <v>356</v>
      </c>
      <c r="E162" s="9" t="s">
        <v>90</v>
      </c>
      <c r="F162" s="10" t="s">
        <v>27</v>
      </c>
      <c r="G162" s="9" t="s">
        <v>14</v>
      </c>
      <c r="H162" s="9" t="s">
        <v>14</v>
      </c>
      <c r="I162" s="9" t="s">
        <v>14</v>
      </c>
    </row>
    <row r="163" spans="1:9">
      <c r="A163" s="9">
        <v>158</v>
      </c>
      <c r="B163" s="9" t="s">
        <v>357</v>
      </c>
      <c r="C163" s="9" t="s">
        <v>285</v>
      </c>
      <c r="D163" s="9" t="s">
        <v>358</v>
      </c>
      <c r="E163" s="9" t="s">
        <v>90</v>
      </c>
      <c r="F163" s="10" t="s">
        <v>27</v>
      </c>
      <c r="G163" s="9" t="s">
        <v>14</v>
      </c>
      <c r="H163" s="9" t="s">
        <v>27</v>
      </c>
      <c r="I163" s="9" t="s">
        <v>14</v>
      </c>
    </row>
    <row r="164" spans="1:9">
      <c r="A164" s="9">
        <v>159</v>
      </c>
      <c r="B164" s="9" t="s">
        <v>359</v>
      </c>
      <c r="C164" s="9" t="s">
        <v>285</v>
      </c>
      <c r="D164" s="9" t="s">
        <v>360</v>
      </c>
      <c r="E164" s="9" t="s">
        <v>100</v>
      </c>
      <c r="F164" s="10" t="s">
        <v>275</v>
      </c>
      <c r="G164" s="9" t="s">
        <v>14</v>
      </c>
      <c r="H164" s="9" t="s">
        <v>27</v>
      </c>
      <c r="I164" s="9" t="s">
        <v>14</v>
      </c>
    </row>
    <row r="165" spans="1:9">
      <c r="A165" s="9">
        <v>160</v>
      </c>
      <c r="B165" s="9" t="s">
        <v>361</v>
      </c>
      <c r="C165" s="9" t="s">
        <v>285</v>
      </c>
      <c r="D165" s="9" t="s">
        <v>362</v>
      </c>
      <c r="E165" s="9" t="s">
        <v>12</v>
      </c>
      <c r="F165" s="10" t="s">
        <v>13</v>
      </c>
      <c r="G165" s="9" t="s">
        <v>14</v>
      </c>
      <c r="H165" s="9" t="s">
        <v>14</v>
      </c>
      <c r="I165" s="9" t="s">
        <v>14</v>
      </c>
    </row>
    <row r="166" spans="1:9">
      <c r="A166" s="9">
        <v>161</v>
      </c>
      <c r="B166" s="9" t="s">
        <v>363</v>
      </c>
      <c r="C166" s="9" t="s">
        <v>285</v>
      </c>
      <c r="D166" s="9" t="s">
        <v>364</v>
      </c>
      <c r="E166" s="9" t="s">
        <v>12</v>
      </c>
      <c r="F166" s="10" t="s">
        <v>13</v>
      </c>
      <c r="G166" s="9" t="s">
        <v>14</v>
      </c>
      <c r="H166" s="9" t="s">
        <v>27</v>
      </c>
      <c r="I166" s="9" t="s">
        <v>14</v>
      </c>
    </row>
    <row r="167" spans="1:9">
      <c r="A167" s="9">
        <v>162</v>
      </c>
      <c r="B167" s="9" t="s">
        <v>365</v>
      </c>
      <c r="C167" s="9" t="s">
        <v>285</v>
      </c>
      <c r="D167" s="9" t="s">
        <v>366</v>
      </c>
      <c r="E167" s="9" t="s">
        <v>100</v>
      </c>
      <c r="F167" s="10" t="s">
        <v>13</v>
      </c>
      <c r="G167" s="9" t="s">
        <v>14</v>
      </c>
      <c r="H167" s="9" t="s">
        <v>14</v>
      </c>
      <c r="I167" s="9" t="s">
        <v>14</v>
      </c>
    </row>
    <row r="168" spans="1:9">
      <c r="A168" s="9">
        <v>163</v>
      </c>
      <c r="B168" s="9" t="s">
        <v>367</v>
      </c>
      <c r="C168" s="9" t="s">
        <v>285</v>
      </c>
      <c r="D168" s="9" t="s">
        <v>368</v>
      </c>
      <c r="E168" s="9" t="s">
        <v>12</v>
      </c>
      <c r="F168" s="10" t="s">
        <v>27</v>
      </c>
      <c r="G168" s="9" t="s">
        <v>14</v>
      </c>
      <c r="H168" s="9" t="s">
        <v>27</v>
      </c>
      <c r="I168" s="9" t="s">
        <v>14</v>
      </c>
    </row>
    <row r="169" spans="1:9">
      <c r="A169" s="9">
        <v>164</v>
      </c>
      <c r="B169" s="9" t="s">
        <v>369</v>
      </c>
      <c r="C169" s="9" t="s">
        <v>285</v>
      </c>
      <c r="D169" s="9" t="s">
        <v>370</v>
      </c>
      <c r="E169" s="9" t="s">
        <v>12</v>
      </c>
      <c r="F169" s="10" t="s">
        <v>27</v>
      </c>
      <c r="G169" s="9" t="s">
        <v>14</v>
      </c>
      <c r="H169" s="9" t="s">
        <v>14</v>
      </c>
      <c r="I169" s="9" t="s">
        <v>14</v>
      </c>
    </row>
    <row r="170" spans="1:9">
      <c r="A170" s="9">
        <v>165</v>
      </c>
      <c r="B170" s="9" t="s">
        <v>371</v>
      </c>
      <c r="C170" s="9" t="s">
        <v>285</v>
      </c>
      <c r="D170" s="9" t="s">
        <v>372</v>
      </c>
      <c r="E170" s="9" t="s">
        <v>12</v>
      </c>
      <c r="F170" s="10" t="s">
        <v>27</v>
      </c>
      <c r="G170" s="9" t="s">
        <v>14</v>
      </c>
      <c r="H170" s="9" t="s">
        <v>14</v>
      </c>
      <c r="I170" s="9" t="s">
        <v>27</v>
      </c>
    </row>
    <row r="171" spans="1:9">
      <c r="A171" s="9">
        <v>166</v>
      </c>
      <c r="B171" s="9" t="s">
        <v>373</v>
      </c>
      <c r="C171" s="9" t="s">
        <v>285</v>
      </c>
      <c r="D171" s="9" t="s">
        <v>374</v>
      </c>
      <c r="E171" s="9" t="s">
        <v>12</v>
      </c>
      <c r="F171" s="10" t="s">
        <v>13</v>
      </c>
      <c r="G171" s="9" t="s">
        <v>14</v>
      </c>
      <c r="H171" s="9" t="s">
        <v>27</v>
      </c>
      <c r="I171" s="9" t="s">
        <v>14</v>
      </c>
    </row>
    <row r="172" spans="1:9">
      <c r="A172" s="9">
        <v>167</v>
      </c>
      <c r="B172" s="9" t="s">
        <v>375</v>
      </c>
      <c r="C172" s="9" t="s">
        <v>285</v>
      </c>
      <c r="D172" s="9" t="s">
        <v>376</v>
      </c>
      <c r="E172" s="9" t="s">
        <v>12</v>
      </c>
      <c r="F172" s="10" t="s">
        <v>27</v>
      </c>
      <c r="G172" s="9" t="s">
        <v>14</v>
      </c>
      <c r="H172" s="9" t="s">
        <v>14</v>
      </c>
      <c r="I172" s="9" t="s">
        <v>14</v>
      </c>
    </row>
    <row r="173" spans="1:9">
      <c r="A173" s="9">
        <v>168</v>
      </c>
      <c r="B173" s="9" t="s">
        <v>377</v>
      </c>
      <c r="C173" s="9" t="s">
        <v>285</v>
      </c>
      <c r="D173" s="9" t="s">
        <v>378</v>
      </c>
      <c r="E173" s="9" t="s">
        <v>12</v>
      </c>
      <c r="F173" s="10" t="s">
        <v>27</v>
      </c>
      <c r="G173" s="9" t="s">
        <v>14</v>
      </c>
      <c r="H173" s="9" t="s">
        <v>14</v>
      </c>
      <c r="I173" s="9" t="s">
        <v>14</v>
      </c>
    </row>
    <row r="174" spans="1:9">
      <c r="A174" s="9">
        <v>169</v>
      </c>
      <c r="B174" s="9" t="s">
        <v>379</v>
      </c>
      <c r="C174" s="9" t="s">
        <v>285</v>
      </c>
      <c r="D174" s="9" t="s">
        <v>380</v>
      </c>
      <c r="E174" s="9" t="s">
        <v>12</v>
      </c>
      <c r="F174" s="10" t="s">
        <v>27</v>
      </c>
      <c r="G174" s="9" t="s">
        <v>14</v>
      </c>
      <c r="H174" s="9" t="s">
        <v>27</v>
      </c>
      <c r="I174" s="9" t="s">
        <v>14</v>
      </c>
    </row>
    <row r="175" spans="1:9">
      <c r="A175" s="9">
        <v>170</v>
      </c>
      <c r="B175" s="9" t="s">
        <v>381</v>
      </c>
      <c r="C175" s="9" t="s">
        <v>285</v>
      </c>
      <c r="D175" s="9" t="s">
        <v>382</v>
      </c>
      <c r="E175" s="9" t="s">
        <v>34</v>
      </c>
      <c r="F175" s="10" t="s">
        <v>27</v>
      </c>
      <c r="G175" s="9" t="s">
        <v>14</v>
      </c>
      <c r="H175" s="9" t="s">
        <v>14</v>
      </c>
      <c r="I175" s="9" t="s">
        <v>14</v>
      </c>
    </row>
    <row r="176" spans="1:9">
      <c r="A176" s="9">
        <v>171</v>
      </c>
      <c r="B176" s="9" t="s">
        <v>383</v>
      </c>
      <c r="C176" s="9" t="s">
        <v>285</v>
      </c>
      <c r="D176" s="9" t="s">
        <v>384</v>
      </c>
      <c r="E176" s="9" t="s">
        <v>34</v>
      </c>
      <c r="F176" s="10" t="s">
        <v>27</v>
      </c>
      <c r="G176" s="9" t="s">
        <v>14</v>
      </c>
      <c r="H176" s="9" t="s">
        <v>14</v>
      </c>
      <c r="I176" s="9" t="s">
        <v>14</v>
      </c>
    </row>
    <row r="177" spans="1:9">
      <c r="A177" s="9">
        <v>172</v>
      </c>
      <c r="B177" s="9" t="s">
        <v>385</v>
      </c>
      <c r="C177" s="9" t="s">
        <v>285</v>
      </c>
      <c r="D177" s="9" t="s">
        <v>386</v>
      </c>
      <c r="E177" s="9" t="s">
        <v>20</v>
      </c>
      <c r="F177" s="10" t="s">
        <v>27</v>
      </c>
      <c r="G177" s="9" t="s">
        <v>14</v>
      </c>
      <c r="H177" s="9" t="s">
        <v>27</v>
      </c>
      <c r="I177" s="9" t="s">
        <v>14</v>
      </c>
    </row>
    <row r="178" spans="1:9">
      <c r="A178" s="9">
        <v>173</v>
      </c>
      <c r="B178" s="9" t="s">
        <v>387</v>
      </c>
      <c r="C178" s="9" t="s">
        <v>285</v>
      </c>
      <c r="D178" s="9" t="s">
        <v>388</v>
      </c>
      <c r="E178" s="9" t="s">
        <v>90</v>
      </c>
      <c r="F178" s="10" t="s">
        <v>27</v>
      </c>
      <c r="G178" s="9" t="s">
        <v>14</v>
      </c>
      <c r="H178" s="9" t="s">
        <v>14</v>
      </c>
      <c r="I178" s="9" t="s">
        <v>14</v>
      </c>
    </row>
    <row r="179" spans="1:9">
      <c r="A179" s="9">
        <v>174</v>
      </c>
      <c r="B179" s="9" t="s">
        <v>389</v>
      </c>
      <c r="C179" s="9" t="s">
        <v>285</v>
      </c>
      <c r="D179" s="9" t="s">
        <v>390</v>
      </c>
      <c r="E179" s="9" t="s">
        <v>90</v>
      </c>
      <c r="F179" s="10" t="s">
        <v>27</v>
      </c>
      <c r="G179" s="9" t="s">
        <v>14</v>
      </c>
      <c r="H179" s="9" t="s">
        <v>14</v>
      </c>
      <c r="I179" s="9" t="s">
        <v>14</v>
      </c>
    </row>
    <row r="180" spans="1:9">
      <c r="A180" s="9">
        <v>175</v>
      </c>
      <c r="B180" s="9" t="s">
        <v>391</v>
      </c>
      <c r="C180" s="9" t="s">
        <v>285</v>
      </c>
      <c r="D180" s="9" t="s">
        <v>392</v>
      </c>
      <c r="E180" s="9" t="s">
        <v>90</v>
      </c>
      <c r="F180" s="10" t="s">
        <v>27</v>
      </c>
      <c r="G180" s="9" t="s">
        <v>14</v>
      </c>
      <c r="H180" s="9" t="s">
        <v>14</v>
      </c>
      <c r="I180" s="9" t="s">
        <v>14</v>
      </c>
    </row>
    <row r="181" spans="1:9">
      <c r="A181" s="9">
        <v>176</v>
      </c>
      <c r="B181" s="9" t="s">
        <v>393</v>
      </c>
      <c r="C181" s="9" t="s">
        <v>285</v>
      </c>
      <c r="D181" s="9" t="s">
        <v>394</v>
      </c>
      <c r="E181" s="9" t="s">
        <v>90</v>
      </c>
      <c r="F181" s="10" t="s">
        <v>27</v>
      </c>
      <c r="G181" s="9" t="s">
        <v>14</v>
      </c>
      <c r="H181" s="9" t="s">
        <v>14</v>
      </c>
      <c r="I181" s="9" t="s">
        <v>14</v>
      </c>
    </row>
    <row r="182" spans="1:9">
      <c r="A182" s="9">
        <v>177</v>
      </c>
      <c r="B182" s="9" t="s">
        <v>395</v>
      </c>
      <c r="C182" s="9" t="s">
        <v>285</v>
      </c>
      <c r="D182" s="9" t="s">
        <v>396</v>
      </c>
      <c r="E182" s="9" t="s">
        <v>90</v>
      </c>
      <c r="F182" s="10" t="s">
        <v>27</v>
      </c>
      <c r="G182" s="9" t="s">
        <v>14</v>
      </c>
      <c r="H182" s="9" t="s">
        <v>14</v>
      </c>
      <c r="I182" s="9" t="s">
        <v>14</v>
      </c>
    </row>
    <row r="183" spans="1:9">
      <c r="A183" s="9">
        <v>178</v>
      </c>
      <c r="B183" s="9" t="s">
        <v>397</v>
      </c>
      <c r="C183" s="9" t="s">
        <v>285</v>
      </c>
      <c r="D183" s="9" t="s">
        <v>398</v>
      </c>
      <c r="E183" s="9" t="s">
        <v>90</v>
      </c>
      <c r="F183" s="10" t="s">
        <v>27</v>
      </c>
      <c r="G183" s="9" t="s">
        <v>14</v>
      </c>
      <c r="H183" s="9" t="s">
        <v>14</v>
      </c>
      <c r="I183" s="9" t="s">
        <v>14</v>
      </c>
    </row>
    <row r="184" spans="1:9">
      <c r="A184" s="9">
        <v>179</v>
      </c>
      <c r="B184" s="9" t="s">
        <v>399</v>
      </c>
      <c r="C184" s="9" t="s">
        <v>285</v>
      </c>
      <c r="D184" s="9" t="s">
        <v>400</v>
      </c>
      <c r="E184" s="9" t="s">
        <v>12</v>
      </c>
      <c r="F184" s="10" t="s">
        <v>27</v>
      </c>
      <c r="G184" s="9" t="s">
        <v>14</v>
      </c>
      <c r="H184" s="9" t="s">
        <v>14</v>
      </c>
      <c r="I184" s="9" t="s">
        <v>14</v>
      </c>
    </row>
    <row r="185" spans="1:9">
      <c r="A185" s="9">
        <v>180</v>
      </c>
      <c r="B185" s="9" t="s">
        <v>401</v>
      </c>
      <c r="C185" s="9" t="s">
        <v>285</v>
      </c>
      <c r="D185" s="9" t="s">
        <v>402</v>
      </c>
      <c r="E185" s="9" t="s">
        <v>12</v>
      </c>
      <c r="F185" s="10" t="s">
        <v>27</v>
      </c>
      <c r="G185" s="9" t="s">
        <v>14</v>
      </c>
      <c r="H185" s="9" t="s">
        <v>27</v>
      </c>
      <c r="I185" s="9" t="s">
        <v>14</v>
      </c>
    </row>
    <row r="186" spans="1:9">
      <c r="A186" s="9">
        <v>181</v>
      </c>
      <c r="B186" s="9" t="s">
        <v>403</v>
      </c>
      <c r="C186" s="9" t="s">
        <v>285</v>
      </c>
      <c r="D186" s="9" t="s">
        <v>404</v>
      </c>
      <c r="E186" s="9" t="s">
        <v>20</v>
      </c>
      <c r="F186" s="10" t="s">
        <v>27</v>
      </c>
      <c r="G186" s="9" t="s">
        <v>14</v>
      </c>
      <c r="H186" s="9" t="s">
        <v>14</v>
      </c>
      <c r="I186" s="9" t="s">
        <v>14</v>
      </c>
    </row>
    <row r="187" spans="1:9">
      <c r="A187" s="9">
        <v>182</v>
      </c>
      <c r="B187" s="9" t="s">
        <v>405</v>
      </c>
      <c r="C187" s="9" t="s">
        <v>285</v>
      </c>
      <c r="D187" s="9" t="s">
        <v>406</v>
      </c>
      <c r="E187" s="9" t="s">
        <v>20</v>
      </c>
      <c r="F187" s="10" t="s">
        <v>27</v>
      </c>
      <c r="G187" s="9" t="s">
        <v>14</v>
      </c>
      <c r="H187" s="9" t="s">
        <v>14</v>
      </c>
      <c r="I187" s="9" t="s">
        <v>14</v>
      </c>
    </row>
    <row r="188" spans="1:9">
      <c r="A188" s="9">
        <v>183</v>
      </c>
      <c r="B188" s="9" t="s">
        <v>407</v>
      </c>
      <c r="C188" s="9" t="s">
        <v>285</v>
      </c>
      <c r="D188" s="9" t="s">
        <v>408</v>
      </c>
      <c r="E188" s="9" t="s">
        <v>20</v>
      </c>
      <c r="F188" s="10" t="s">
        <v>27</v>
      </c>
      <c r="G188" s="9" t="s">
        <v>14</v>
      </c>
      <c r="H188" s="9" t="s">
        <v>14</v>
      </c>
      <c r="I188" s="9" t="s">
        <v>14</v>
      </c>
    </row>
    <row r="189" spans="1:9">
      <c r="A189" s="9">
        <v>184</v>
      </c>
      <c r="B189" s="9" t="s">
        <v>409</v>
      </c>
      <c r="C189" s="9" t="s">
        <v>285</v>
      </c>
      <c r="D189" s="9" t="s">
        <v>410</v>
      </c>
      <c r="E189" s="9" t="s">
        <v>90</v>
      </c>
      <c r="F189" s="10" t="s">
        <v>27</v>
      </c>
      <c r="G189" s="9" t="s">
        <v>14</v>
      </c>
      <c r="H189" s="9" t="s">
        <v>14</v>
      </c>
      <c r="I189" s="9" t="s">
        <v>14</v>
      </c>
    </row>
    <row r="190" spans="1:9">
      <c r="A190" s="9">
        <v>185</v>
      </c>
      <c r="B190" s="9" t="s">
        <v>411</v>
      </c>
      <c r="C190" s="9" t="s">
        <v>285</v>
      </c>
      <c r="D190" s="9" t="s">
        <v>412</v>
      </c>
      <c r="E190" s="9" t="s">
        <v>90</v>
      </c>
      <c r="F190" s="10" t="s">
        <v>27</v>
      </c>
      <c r="G190" s="9" t="s">
        <v>14</v>
      </c>
      <c r="H190" s="9" t="s">
        <v>27</v>
      </c>
      <c r="I190" s="9" t="s">
        <v>14</v>
      </c>
    </row>
    <row r="191" spans="1:9">
      <c r="A191" s="9">
        <v>186</v>
      </c>
      <c r="B191" s="9" t="s">
        <v>413</v>
      </c>
      <c r="C191" s="9" t="s">
        <v>285</v>
      </c>
      <c r="D191" s="9" t="s">
        <v>414</v>
      </c>
      <c r="E191" s="9" t="s">
        <v>90</v>
      </c>
      <c r="F191" s="10" t="s">
        <v>27</v>
      </c>
      <c r="G191" s="9" t="s">
        <v>14</v>
      </c>
      <c r="H191" s="9" t="s">
        <v>14</v>
      </c>
      <c r="I191" s="9" t="s">
        <v>14</v>
      </c>
    </row>
    <row r="192" spans="1:9">
      <c r="A192" s="9">
        <v>187</v>
      </c>
      <c r="B192" s="9" t="s">
        <v>415</v>
      </c>
      <c r="C192" s="9" t="s">
        <v>285</v>
      </c>
      <c r="D192" s="9" t="s">
        <v>416</v>
      </c>
      <c r="E192" s="9" t="s">
        <v>90</v>
      </c>
      <c r="F192" s="10" t="s">
        <v>27</v>
      </c>
      <c r="G192" s="9" t="s">
        <v>14</v>
      </c>
      <c r="H192" s="9" t="s">
        <v>27</v>
      </c>
      <c r="I192" s="9" t="s">
        <v>14</v>
      </c>
    </row>
    <row r="193" spans="1:9">
      <c r="A193" s="9">
        <v>188</v>
      </c>
      <c r="B193" s="9" t="s">
        <v>417</v>
      </c>
      <c r="C193" s="9" t="s">
        <v>285</v>
      </c>
      <c r="D193" s="9" t="s">
        <v>418</v>
      </c>
      <c r="E193" s="9" t="s">
        <v>12</v>
      </c>
      <c r="F193" s="10" t="s">
        <v>27</v>
      </c>
      <c r="G193" s="9" t="s">
        <v>14</v>
      </c>
      <c r="H193" s="9" t="s">
        <v>27</v>
      </c>
      <c r="I193" s="9" t="s">
        <v>27</v>
      </c>
    </row>
    <row r="194" spans="1:9">
      <c r="A194" s="9">
        <v>189</v>
      </c>
      <c r="B194" s="9" t="s">
        <v>419</v>
      </c>
      <c r="C194" s="9" t="s">
        <v>285</v>
      </c>
      <c r="D194" s="9" t="s">
        <v>420</v>
      </c>
      <c r="E194" s="9" t="s">
        <v>12</v>
      </c>
      <c r="F194" s="10" t="s">
        <v>27</v>
      </c>
      <c r="G194" s="9" t="s">
        <v>14</v>
      </c>
      <c r="H194" s="9" t="s">
        <v>14</v>
      </c>
      <c r="I194" s="9" t="s">
        <v>14</v>
      </c>
    </row>
    <row r="195" spans="1:9">
      <c r="A195" s="9">
        <v>190</v>
      </c>
      <c r="B195" s="9" t="s">
        <v>421</v>
      </c>
      <c r="C195" s="9" t="s">
        <v>285</v>
      </c>
      <c r="D195" s="9" t="s">
        <v>422</v>
      </c>
      <c r="E195" s="9" t="s">
        <v>12</v>
      </c>
      <c r="F195" s="10" t="s">
        <v>27</v>
      </c>
      <c r="G195" s="9" t="s">
        <v>14</v>
      </c>
      <c r="H195" s="9" t="s">
        <v>14</v>
      </c>
      <c r="I195" s="9" t="s">
        <v>14</v>
      </c>
    </row>
    <row r="196" spans="1:9">
      <c r="A196" s="9">
        <v>191</v>
      </c>
      <c r="B196" s="9" t="s">
        <v>423</v>
      </c>
      <c r="C196" s="9" t="s">
        <v>285</v>
      </c>
      <c r="D196" s="9" t="s">
        <v>424</v>
      </c>
      <c r="E196" s="9" t="s">
        <v>12</v>
      </c>
      <c r="F196" s="10" t="s">
        <v>27</v>
      </c>
      <c r="G196" s="9" t="s">
        <v>14</v>
      </c>
      <c r="H196" s="9" t="s">
        <v>14</v>
      </c>
      <c r="I196" s="9" t="s">
        <v>14</v>
      </c>
    </row>
    <row r="197" spans="1:9">
      <c r="A197" s="9">
        <v>192</v>
      </c>
      <c r="B197" s="9" t="s">
        <v>425</v>
      </c>
      <c r="C197" s="9" t="s">
        <v>285</v>
      </c>
      <c r="D197" s="9" t="s">
        <v>426</v>
      </c>
      <c r="E197" s="9" t="s">
        <v>12</v>
      </c>
      <c r="F197" s="10" t="s">
        <v>27</v>
      </c>
      <c r="G197" s="9" t="s">
        <v>14</v>
      </c>
      <c r="H197" s="9" t="s">
        <v>14</v>
      </c>
      <c r="I197" s="9" t="s">
        <v>14</v>
      </c>
    </row>
    <row r="198" spans="1:9">
      <c r="A198" s="9">
        <v>193</v>
      </c>
      <c r="B198" s="9" t="s">
        <v>427</v>
      </c>
      <c r="C198" s="9" t="s">
        <v>285</v>
      </c>
      <c r="D198" s="9" t="s">
        <v>428</v>
      </c>
      <c r="E198" s="9" t="s">
        <v>34</v>
      </c>
      <c r="F198" s="10" t="s">
        <v>27</v>
      </c>
      <c r="G198" s="9" t="s">
        <v>14</v>
      </c>
      <c r="H198" s="9" t="s">
        <v>27</v>
      </c>
      <c r="I198" s="9" t="s">
        <v>14</v>
      </c>
    </row>
    <row r="199" spans="1:9">
      <c r="A199" s="9">
        <v>194</v>
      </c>
      <c r="B199" s="9" t="s">
        <v>429</v>
      </c>
      <c r="C199" s="9" t="s">
        <v>285</v>
      </c>
      <c r="D199" s="9" t="s">
        <v>430</v>
      </c>
      <c r="E199" s="9" t="s">
        <v>20</v>
      </c>
      <c r="F199" s="10" t="s">
        <v>27</v>
      </c>
      <c r="G199" s="9" t="s">
        <v>14</v>
      </c>
      <c r="H199" s="9" t="s">
        <v>14</v>
      </c>
      <c r="I199" s="9" t="s">
        <v>14</v>
      </c>
    </row>
    <row r="200" spans="1:9">
      <c r="A200" s="9">
        <v>195</v>
      </c>
      <c r="B200" s="9" t="s">
        <v>431</v>
      </c>
      <c r="C200" s="9" t="s">
        <v>285</v>
      </c>
      <c r="D200" s="9" t="s">
        <v>432</v>
      </c>
      <c r="E200" s="9" t="s">
        <v>34</v>
      </c>
      <c r="F200" s="10" t="s">
        <v>27</v>
      </c>
      <c r="G200" s="9" t="s">
        <v>14</v>
      </c>
      <c r="H200" s="9" t="s">
        <v>14</v>
      </c>
      <c r="I200" s="9" t="s">
        <v>14</v>
      </c>
    </row>
    <row r="201" spans="1:9">
      <c r="A201" s="9">
        <v>196</v>
      </c>
      <c r="B201" s="9" t="s">
        <v>433</v>
      </c>
      <c r="C201" s="9" t="s">
        <v>285</v>
      </c>
      <c r="D201" s="9" t="s">
        <v>434</v>
      </c>
      <c r="E201" s="9" t="s">
        <v>90</v>
      </c>
      <c r="F201" s="10" t="s">
        <v>27</v>
      </c>
      <c r="G201" s="9" t="s">
        <v>14</v>
      </c>
      <c r="H201" s="9" t="s">
        <v>27</v>
      </c>
      <c r="I201" s="9" t="s">
        <v>14</v>
      </c>
    </row>
    <row r="202" spans="1:9">
      <c r="A202" s="9">
        <v>197</v>
      </c>
      <c r="B202" s="9" t="s">
        <v>435</v>
      </c>
      <c r="C202" s="9" t="s">
        <v>285</v>
      </c>
      <c r="D202" s="9" t="s">
        <v>436</v>
      </c>
      <c r="E202" s="9" t="s">
        <v>12</v>
      </c>
      <c r="F202" s="10" t="s">
        <v>27</v>
      </c>
      <c r="G202" s="9" t="s">
        <v>14</v>
      </c>
      <c r="H202" s="9" t="s">
        <v>27</v>
      </c>
      <c r="I202" s="9" t="s">
        <v>14</v>
      </c>
    </row>
    <row r="203" spans="1:9">
      <c r="A203" s="9">
        <v>198</v>
      </c>
      <c r="B203" s="9" t="s">
        <v>437</v>
      </c>
      <c r="C203" s="9" t="s">
        <v>285</v>
      </c>
      <c r="D203" s="9" t="s">
        <v>438</v>
      </c>
      <c r="E203" s="9" t="s">
        <v>12</v>
      </c>
      <c r="F203" s="10" t="s">
        <v>27</v>
      </c>
      <c r="G203" s="9" t="s">
        <v>14</v>
      </c>
      <c r="H203" s="9" t="s">
        <v>14</v>
      </c>
      <c r="I203" s="9" t="s">
        <v>14</v>
      </c>
    </row>
    <row r="204" spans="1:9">
      <c r="A204" s="9">
        <v>199</v>
      </c>
      <c r="B204" s="9" t="s">
        <v>439</v>
      </c>
      <c r="C204" s="9" t="s">
        <v>285</v>
      </c>
      <c r="D204" s="9" t="s">
        <v>440</v>
      </c>
      <c r="E204" s="9" t="s">
        <v>20</v>
      </c>
      <c r="F204" s="10" t="s">
        <v>27</v>
      </c>
      <c r="G204" s="9" t="s">
        <v>14</v>
      </c>
      <c r="H204" s="9" t="s">
        <v>14</v>
      </c>
      <c r="I204" s="9" t="s">
        <v>14</v>
      </c>
    </row>
    <row r="205" spans="1:9">
      <c r="A205" s="9">
        <v>200</v>
      </c>
      <c r="B205" s="9" t="s">
        <v>441</v>
      </c>
      <c r="C205" s="9" t="s">
        <v>285</v>
      </c>
      <c r="D205" s="9" t="s">
        <v>442</v>
      </c>
      <c r="E205" s="9" t="s">
        <v>20</v>
      </c>
      <c r="F205" s="10" t="s">
        <v>27</v>
      </c>
      <c r="G205" s="9" t="s">
        <v>14</v>
      </c>
      <c r="H205" s="9" t="s">
        <v>14</v>
      </c>
      <c r="I205" s="9" t="s">
        <v>14</v>
      </c>
    </row>
    <row r="206" spans="1:9">
      <c r="A206" s="9">
        <v>201</v>
      </c>
      <c r="B206" s="9" t="s">
        <v>443</v>
      </c>
      <c r="C206" s="9" t="s">
        <v>285</v>
      </c>
      <c r="D206" s="9" t="s">
        <v>444</v>
      </c>
      <c r="E206" s="9" t="s">
        <v>12</v>
      </c>
      <c r="F206" s="10" t="s">
        <v>27</v>
      </c>
      <c r="G206" s="9" t="s">
        <v>14</v>
      </c>
      <c r="H206" s="9" t="s">
        <v>14</v>
      </c>
      <c r="I206" s="9" t="s">
        <v>14</v>
      </c>
    </row>
    <row r="207" spans="1:9">
      <c r="A207" s="9">
        <v>202</v>
      </c>
      <c r="B207" s="9" t="s">
        <v>445</v>
      </c>
      <c r="C207" s="9" t="s">
        <v>285</v>
      </c>
      <c r="D207" s="9" t="s">
        <v>446</v>
      </c>
      <c r="E207" s="9" t="s">
        <v>90</v>
      </c>
      <c r="F207" s="10" t="s">
        <v>27</v>
      </c>
      <c r="G207" s="9" t="s">
        <v>14</v>
      </c>
      <c r="H207" s="9" t="s">
        <v>14</v>
      </c>
      <c r="I207" s="9" t="s">
        <v>14</v>
      </c>
    </row>
    <row r="208" spans="1:9">
      <c r="A208" s="9">
        <v>203</v>
      </c>
      <c r="B208" s="9" t="s">
        <v>447</v>
      </c>
      <c r="C208" s="9" t="s">
        <v>285</v>
      </c>
      <c r="D208" s="9" t="s">
        <v>448</v>
      </c>
      <c r="E208" s="9" t="s">
        <v>12</v>
      </c>
      <c r="F208" s="10" t="s">
        <v>27</v>
      </c>
      <c r="G208" s="9" t="s">
        <v>14</v>
      </c>
      <c r="H208" s="9" t="s">
        <v>14</v>
      </c>
      <c r="I208" s="9" t="s">
        <v>14</v>
      </c>
    </row>
    <row r="209" spans="1:9">
      <c r="A209" s="9">
        <v>204</v>
      </c>
      <c r="B209" s="9" t="s">
        <v>449</v>
      </c>
      <c r="C209" s="9" t="s">
        <v>285</v>
      </c>
      <c r="D209" s="9" t="s">
        <v>450</v>
      </c>
      <c r="E209" s="9" t="s">
        <v>12</v>
      </c>
      <c r="F209" s="10" t="s">
        <v>27</v>
      </c>
      <c r="G209" s="9" t="s">
        <v>14</v>
      </c>
      <c r="H209" s="9" t="s">
        <v>27</v>
      </c>
      <c r="I209" s="9" t="s">
        <v>14</v>
      </c>
    </row>
    <row r="210" spans="1:9">
      <c r="A210" s="9">
        <v>205</v>
      </c>
      <c r="B210" s="9" t="s">
        <v>451</v>
      </c>
      <c r="C210" s="9" t="s">
        <v>285</v>
      </c>
      <c r="D210" s="9" t="s">
        <v>452</v>
      </c>
      <c r="E210" s="9" t="s">
        <v>12</v>
      </c>
      <c r="F210" s="10" t="s">
        <v>27</v>
      </c>
      <c r="G210" s="9" t="s">
        <v>14</v>
      </c>
      <c r="H210" s="9" t="s">
        <v>14</v>
      </c>
      <c r="I210" s="9" t="s">
        <v>14</v>
      </c>
    </row>
    <row r="211" spans="1:9">
      <c r="A211" s="9">
        <v>206</v>
      </c>
      <c r="B211" s="9" t="s">
        <v>453</v>
      </c>
      <c r="C211" s="9" t="s">
        <v>285</v>
      </c>
      <c r="D211" s="9" t="s">
        <v>454</v>
      </c>
      <c r="E211" s="9" t="s">
        <v>12</v>
      </c>
      <c r="F211" s="10" t="s">
        <v>27</v>
      </c>
      <c r="G211" s="9" t="s">
        <v>14</v>
      </c>
      <c r="H211" s="9" t="s">
        <v>14</v>
      </c>
      <c r="I211" s="9" t="s">
        <v>14</v>
      </c>
    </row>
    <row r="212" spans="1:9">
      <c r="A212" s="9">
        <v>207</v>
      </c>
      <c r="B212" s="9" t="s">
        <v>455</v>
      </c>
      <c r="C212" s="9" t="s">
        <v>285</v>
      </c>
      <c r="D212" s="9" t="s">
        <v>456</v>
      </c>
      <c r="E212" s="9" t="s">
        <v>12</v>
      </c>
      <c r="F212" s="10" t="s">
        <v>27</v>
      </c>
      <c r="G212" s="9" t="s">
        <v>14</v>
      </c>
      <c r="H212" s="9" t="s">
        <v>27</v>
      </c>
      <c r="I212" s="9" t="s">
        <v>14</v>
      </c>
    </row>
    <row r="213" spans="1:9">
      <c r="A213" s="9">
        <v>208</v>
      </c>
      <c r="B213" s="9" t="s">
        <v>457</v>
      </c>
      <c r="C213" s="9" t="s">
        <v>285</v>
      </c>
      <c r="D213" s="9" t="s">
        <v>458</v>
      </c>
      <c r="E213" s="9" t="s">
        <v>12</v>
      </c>
      <c r="F213" s="10" t="s">
        <v>27</v>
      </c>
      <c r="G213" s="9" t="s">
        <v>14</v>
      </c>
      <c r="H213" s="9" t="s">
        <v>14</v>
      </c>
      <c r="I213" s="9" t="s">
        <v>14</v>
      </c>
    </row>
    <row r="214" spans="1:9">
      <c r="A214" s="9">
        <v>209</v>
      </c>
      <c r="B214" s="9" t="s">
        <v>459</v>
      </c>
      <c r="C214" s="9" t="s">
        <v>285</v>
      </c>
      <c r="D214" s="9" t="s">
        <v>460</v>
      </c>
      <c r="E214" s="9" t="s">
        <v>12</v>
      </c>
      <c r="F214" s="10" t="s">
        <v>27</v>
      </c>
      <c r="G214" s="9" t="s">
        <v>14</v>
      </c>
      <c r="H214" s="9" t="s">
        <v>14</v>
      </c>
      <c r="I214" s="9" t="s">
        <v>14</v>
      </c>
    </row>
    <row r="215" spans="1:9">
      <c r="A215" s="9">
        <v>210</v>
      </c>
      <c r="B215" s="9" t="s">
        <v>461</v>
      </c>
      <c r="C215" s="9" t="s">
        <v>285</v>
      </c>
      <c r="D215" s="9" t="s">
        <v>462</v>
      </c>
      <c r="E215" s="9" t="s">
        <v>12</v>
      </c>
      <c r="F215" s="10" t="s">
        <v>27</v>
      </c>
      <c r="G215" s="9" t="s">
        <v>14</v>
      </c>
      <c r="H215" s="9" t="s">
        <v>14</v>
      </c>
      <c r="I215" s="9" t="s">
        <v>14</v>
      </c>
    </row>
    <row r="216" spans="1:9">
      <c r="A216" s="9">
        <v>211</v>
      </c>
      <c r="B216" s="9" t="s">
        <v>463</v>
      </c>
      <c r="C216" s="9" t="s">
        <v>285</v>
      </c>
      <c r="D216" s="9" t="s">
        <v>464</v>
      </c>
      <c r="E216" s="9" t="s">
        <v>12</v>
      </c>
      <c r="F216" s="10" t="s">
        <v>27</v>
      </c>
      <c r="G216" s="9" t="s">
        <v>14</v>
      </c>
      <c r="H216" s="9" t="s">
        <v>14</v>
      </c>
      <c r="I216" s="9" t="s">
        <v>14</v>
      </c>
    </row>
    <row r="217" spans="1:9">
      <c r="A217" s="9">
        <v>212</v>
      </c>
      <c r="B217" s="9" t="s">
        <v>465</v>
      </c>
      <c r="C217" s="9" t="s">
        <v>285</v>
      </c>
      <c r="D217" s="9" t="s">
        <v>466</v>
      </c>
      <c r="E217" s="9" t="s">
        <v>12</v>
      </c>
      <c r="F217" s="10" t="s">
        <v>27</v>
      </c>
      <c r="G217" s="9" t="s">
        <v>14</v>
      </c>
      <c r="H217" s="9" t="s">
        <v>14</v>
      </c>
      <c r="I217" s="9" t="s">
        <v>14</v>
      </c>
    </row>
    <row r="218" spans="1:9">
      <c r="A218" s="9">
        <v>213</v>
      </c>
      <c r="B218" s="9" t="s">
        <v>467</v>
      </c>
      <c r="C218" s="9" t="s">
        <v>285</v>
      </c>
      <c r="D218" s="9" t="s">
        <v>468</v>
      </c>
      <c r="E218" s="9" t="s">
        <v>12</v>
      </c>
      <c r="F218" s="10" t="s">
        <v>27</v>
      </c>
      <c r="G218" s="9" t="s">
        <v>14</v>
      </c>
      <c r="H218" s="9" t="s">
        <v>14</v>
      </c>
      <c r="I218" s="9" t="s">
        <v>14</v>
      </c>
    </row>
    <row r="219" spans="1:9">
      <c r="A219" s="9">
        <v>214</v>
      </c>
      <c r="B219" s="9" t="s">
        <v>469</v>
      </c>
      <c r="C219" s="9" t="s">
        <v>285</v>
      </c>
      <c r="D219" s="9" t="s">
        <v>470</v>
      </c>
      <c r="E219" s="9" t="s">
        <v>20</v>
      </c>
      <c r="F219" s="10" t="s">
        <v>27</v>
      </c>
      <c r="G219" s="9" t="s">
        <v>14</v>
      </c>
      <c r="H219" s="9" t="s">
        <v>14</v>
      </c>
      <c r="I219" s="9" t="s">
        <v>14</v>
      </c>
    </row>
    <row r="220" spans="1:9">
      <c r="A220" s="9">
        <v>215</v>
      </c>
      <c r="B220" s="9" t="s">
        <v>471</v>
      </c>
      <c r="C220" s="9" t="s">
        <v>285</v>
      </c>
      <c r="D220" s="9" t="s">
        <v>472</v>
      </c>
      <c r="E220" s="9" t="s">
        <v>12</v>
      </c>
      <c r="F220" s="10" t="s">
        <v>27</v>
      </c>
      <c r="G220" s="9" t="s">
        <v>14</v>
      </c>
      <c r="H220" s="9" t="s">
        <v>14</v>
      </c>
      <c r="I220" s="9" t="s">
        <v>14</v>
      </c>
    </row>
    <row r="221" spans="1:9">
      <c r="A221" s="9">
        <v>216</v>
      </c>
      <c r="B221" s="9" t="s">
        <v>473</v>
      </c>
      <c r="C221" s="9" t="s">
        <v>285</v>
      </c>
      <c r="D221" s="9" t="s">
        <v>474</v>
      </c>
      <c r="E221" s="9" t="s">
        <v>12</v>
      </c>
      <c r="F221" s="10" t="s">
        <v>27</v>
      </c>
      <c r="G221" s="9" t="s">
        <v>14</v>
      </c>
      <c r="H221" s="9" t="s">
        <v>14</v>
      </c>
      <c r="I221" s="9" t="s">
        <v>14</v>
      </c>
    </row>
    <row r="222" spans="1:9">
      <c r="A222" s="9">
        <v>217</v>
      </c>
      <c r="B222" s="9" t="s">
        <v>475</v>
      </c>
      <c r="C222" s="9" t="s">
        <v>285</v>
      </c>
      <c r="D222" s="9" t="s">
        <v>476</v>
      </c>
      <c r="E222" s="9" t="s">
        <v>12</v>
      </c>
      <c r="F222" s="10" t="s">
        <v>27</v>
      </c>
      <c r="G222" s="9" t="s">
        <v>14</v>
      </c>
      <c r="H222" s="9" t="s">
        <v>14</v>
      </c>
      <c r="I222" s="9" t="s">
        <v>14</v>
      </c>
    </row>
    <row r="223" spans="1:9">
      <c r="A223" s="9">
        <v>218</v>
      </c>
      <c r="B223" s="9" t="s">
        <v>477</v>
      </c>
      <c r="C223" s="9" t="s">
        <v>285</v>
      </c>
      <c r="D223" s="9" t="s">
        <v>478</v>
      </c>
      <c r="E223" s="9" t="s">
        <v>12</v>
      </c>
      <c r="F223" s="10" t="s">
        <v>27</v>
      </c>
      <c r="G223" s="9" t="s">
        <v>14</v>
      </c>
      <c r="H223" s="9" t="s">
        <v>14</v>
      </c>
      <c r="I223" s="9" t="s">
        <v>14</v>
      </c>
    </row>
    <row r="224" spans="1:9">
      <c r="A224" s="9">
        <v>219</v>
      </c>
      <c r="B224" s="9" t="s">
        <v>479</v>
      </c>
      <c r="C224" s="9" t="s">
        <v>285</v>
      </c>
      <c r="D224" s="9" t="s">
        <v>480</v>
      </c>
      <c r="E224" s="9" t="s">
        <v>12</v>
      </c>
      <c r="F224" s="10" t="s">
        <v>27</v>
      </c>
      <c r="G224" s="9" t="s">
        <v>14</v>
      </c>
      <c r="H224" s="9" t="s">
        <v>14</v>
      </c>
      <c r="I224" s="9" t="s">
        <v>14</v>
      </c>
    </row>
    <row r="225" spans="1:9">
      <c r="A225" s="9">
        <v>220</v>
      </c>
      <c r="B225" s="9" t="s">
        <v>481</v>
      </c>
      <c r="C225" s="9" t="s">
        <v>285</v>
      </c>
      <c r="D225" s="9" t="s">
        <v>482</v>
      </c>
      <c r="E225" s="9" t="s">
        <v>12</v>
      </c>
      <c r="F225" s="10" t="s">
        <v>27</v>
      </c>
      <c r="G225" s="9" t="s">
        <v>14</v>
      </c>
      <c r="H225" s="9" t="s">
        <v>14</v>
      </c>
      <c r="I225" s="9" t="s">
        <v>14</v>
      </c>
    </row>
    <row r="226" spans="1:9">
      <c r="A226" s="9">
        <v>221</v>
      </c>
      <c r="B226" s="9" t="s">
        <v>483</v>
      </c>
      <c r="C226" s="9" t="s">
        <v>285</v>
      </c>
      <c r="D226" s="9" t="s">
        <v>484</v>
      </c>
      <c r="E226" s="9" t="s">
        <v>12</v>
      </c>
      <c r="F226" s="10" t="s">
        <v>27</v>
      </c>
      <c r="G226" s="9" t="s">
        <v>14</v>
      </c>
      <c r="H226" s="9" t="s">
        <v>14</v>
      </c>
      <c r="I226" s="9" t="s">
        <v>14</v>
      </c>
    </row>
    <row r="227" spans="1:9">
      <c r="A227" s="9">
        <v>222</v>
      </c>
      <c r="B227" s="9" t="s">
        <v>485</v>
      </c>
      <c r="C227" s="9" t="s">
        <v>285</v>
      </c>
      <c r="D227" s="9" t="s">
        <v>486</v>
      </c>
      <c r="E227" s="9" t="s">
        <v>12</v>
      </c>
      <c r="F227" s="10" t="s">
        <v>27</v>
      </c>
      <c r="G227" s="9" t="s">
        <v>14</v>
      </c>
      <c r="H227" s="9" t="s">
        <v>27</v>
      </c>
      <c r="I227" s="9" t="s">
        <v>14</v>
      </c>
    </row>
    <row r="228" spans="1:9">
      <c r="A228" s="9">
        <v>223</v>
      </c>
      <c r="B228" s="9" t="s">
        <v>487</v>
      </c>
      <c r="C228" s="9" t="s">
        <v>285</v>
      </c>
      <c r="D228" s="9" t="s">
        <v>488</v>
      </c>
      <c r="E228" s="9" t="s">
        <v>12</v>
      </c>
      <c r="F228" s="10" t="s">
        <v>27</v>
      </c>
      <c r="G228" s="9" t="s">
        <v>14</v>
      </c>
      <c r="H228" s="9" t="s">
        <v>14</v>
      </c>
      <c r="I228" s="9" t="s">
        <v>14</v>
      </c>
    </row>
    <row r="229" spans="1:9">
      <c r="A229" s="9">
        <v>224</v>
      </c>
      <c r="B229" s="9" t="s">
        <v>489</v>
      </c>
      <c r="C229" s="9" t="s">
        <v>285</v>
      </c>
      <c r="D229" s="9" t="s">
        <v>490</v>
      </c>
      <c r="E229" s="9" t="s">
        <v>12</v>
      </c>
      <c r="F229" s="10" t="s">
        <v>27</v>
      </c>
      <c r="G229" s="9" t="s">
        <v>14</v>
      </c>
      <c r="H229" s="9" t="s">
        <v>14</v>
      </c>
      <c r="I229" s="9" t="s">
        <v>14</v>
      </c>
    </row>
    <row r="230" spans="1:9">
      <c r="A230" s="9">
        <v>225</v>
      </c>
      <c r="B230" s="9" t="s">
        <v>491</v>
      </c>
      <c r="C230" s="9" t="s">
        <v>285</v>
      </c>
      <c r="D230" s="9" t="s">
        <v>492</v>
      </c>
      <c r="E230" s="9" t="s">
        <v>12</v>
      </c>
      <c r="F230" s="10" t="s">
        <v>27</v>
      </c>
      <c r="G230" s="9" t="s">
        <v>14</v>
      </c>
      <c r="H230" s="9" t="s">
        <v>14</v>
      </c>
      <c r="I230" s="9" t="s">
        <v>14</v>
      </c>
    </row>
    <row r="231" spans="1:9">
      <c r="A231" s="9">
        <v>226</v>
      </c>
      <c r="B231" s="9" t="s">
        <v>493</v>
      </c>
      <c r="C231" s="9" t="s">
        <v>285</v>
      </c>
      <c r="D231" s="9" t="s">
        <v>494</v>
      </c>
      <c r="E231" s="9" t="s">
        <v>12</v>
      </c>
      <c r="F231" s="10" t="s">
        <v>27</v>
      </c>
      <c r="G231" s="9" t="s">
        <v>14</v>
      </c>
      <c r="H231" s="9" t="s">
        <v>14</v>
      </c>
      <c r="I231" s="9" t="s">
        <v>14</v>
      </c>
    </row>
    <row r="232" spans="1:9">
      <c r="A232" s="9">
        <v>227</v>
      </c>
      <c r="B232" s="9" t="s">
        <v>495</v>
      </c>
      <c r="C232" s="9" t="s">
        <v>285</v>
      </c>
      <c r="D232" s="9" t="s">
        <v>496</v>
      </c>
      <c r="E232" s="9" t="s">
        <v>12</v>
      </c>
      <c r="F232" s="10" t="s">
        <v>27</v>
      </c>
      <c r="G232" s="9" t="s">
        <v>14</v>
      </c>
      <c r="H232" s="9" t="s">
        <v>27</v>
      </c>
      <c r="I232" s="9" t="s">
        <v>14</v>
      </c>
    </row>
    <row r="233" spans="1:9">
      <c r="A233" s="9">
        <v>228</v>
      </c>
      <c r="B233" s="9" t="s">
        <v>497</v>
      </c>
      <c r="C233" s="9" t="s">
        <v>285</v>
      </c>
      <c r="D233" s="9" t="s">
        <v>498</v>
      </c>
      <c r="E233" s="9" t="s">
        <v>12</v>
      </c>
      <c r="F233" s="10" t="s">
        <v>27</v>
      </c>
      <c r="G233" s="9" t="s">
        <v>14</v>
      </c>
      <c r="H233" s="9" t="s">
        <v>14</v>
      </c>
      <c r="I233" s="9" t="s">
        <v>14</v>
      </c>
    </row>
    <row r="234" spans="1:9">
      <c r="A234" s="9">
        <v>229</v>
      </c>
      <c r="B234" s="9" t="s">
        <v>499</v>
      </c>
      <c r="C234" s="9" t="s">
        <v>285</v>
      </c>
      <c r="D234" s="9" t="s">
        <v>500</v>
      </c>
      <c r="E234" s="9" t="s">
        <v>12</v>
      </c>
      <c r="F234" s="10" t="s">
        <v>27</v>
      </c>
      <c r="G234" s="9" t="s">
        <v>14</v>
      </c>
      <c r="H234" s="9" t="s">
        <v>14</v>
      </c>
      <c r="I234" s="9" t="s">
        <v>14</v>
      </c>
    </row>
    <row r="235" spans="1:9">
      <c r="A235" s="9">
        <v>230</v>
      </c>
      <c r="B235" s="9" t="s">
        <v>501</v>
      </c>
      <c r="C235" s="9" t="s">
        <v>285</v>
      </c>
      <c r="D235" s="9" t="s">
        <v>502</v>
      </c>
      <c r="E235" s="9" t="s">
        <v>12</v>
      </c>
      <c r="F235" s="10" t="s">
        <v>27</v>
      </c>
      <c r="G235" s="9" t="s">
        <v>14</v>
      </c>
      <c r="H235" s="9" t="s">
        <v>14</v>
      </c>
      <c r="I235" s="9" t="s">
        <v>14</v>
      </c>
    </row>
    <row r="236" spans="1:9">
      <c r="A236" s="9">
        <v>231</v>
      </c>
      <c r="B236" s="9" t="s">
        <v>503</v>
      </c>
      <c r="C236" s="9" t="s">
        <v>285</v>
      </c>
      <c r="D236" s="9" t="s">
        <v>504</v>
      </c>
      <c r="E236" s="9" t="s">
        <v>12</v>
      </c>
      <c r="F236" s="10" t="s">
        <v>27</v>
      </c>
      <c r="G236" s="9" t="s">
        <v>14</v>
      </c>
      <c r="H236" s="9" t="s">
        <v>14</v>
      </c>
      <c r="I236" s="9" t="s">
        <v>14</v>
      </c>
    </row>
    <row r="237" spans="1:9">
      <c r="A237" s="9">
        <v>232</v>
      </c>
      <c r="B237" s="9" t="s">
        <v>505</v>
      </c>
      <c r="C237" s="9" t="s">
        <v>285</v>
      </c>
      <c r="D237" s="9" t="s">
        <v>506</v>
      </c>
      <c r="E237" s="9" t="s">
        <v>20</v>
      </c>
      <c r="F237" s="10" t="s">
        <v>27</v>
      </c>
      <c r="G237" s="9" t="s">
        <v>14</v>
      </c>
      <c r="H237" s="9" t="s">
        <v>14</v>
      </c>
      <c r="I237" s="9" t="s">
        <v>14</v>
      </c>
    </row>
    <row r="238" spans="1:9">
      <c r="A238" s="9">
        <v>233</v>
      </c>
      <c r="B238" s="9" t="s">
        <v>507</v>
      </c>
      <c r="C238" s="9" t="s">
        <v>285</v>
      </c>
      <c r="D238" s="9" t="s">
        <v>508</v>
      </c>
      <c r="E238" s="9" t="s">
        <v>20</v>
      </c>
      <c r="F238" s="10" t="s">
        <v>27</v>
      </c>
      <c r="G238" s="9" t="s">
        <v>14</v>
      </c>
      <c r="H238" s="9" t="s">
        <v>14</v>
      </c>
      <c r="I238" s="9" t="s">
        <v>14</v>
      </c>
    </row>
    <row r="239" spans="1:9">
      <c r="A239" s="9">
        <v>234</v>
      </c>
      <c r="B239" s="9" t="s">
        <v>509</v>
      </c>
      <c r="C239" s="9" t="s">
        <v>285</v>
      </c>
      <c r="D239" s="9" t="s">
        <v>510</v>
      </c>
      <c r="E239" s="9" t="s">
        <v>20</v>
      </c>
      <c r="F239" s="10" t="s">
        <v>27</v>
      </c>
      <c r="G239" s="9" t="s">
        <v>14</v>
      </c>
      <c r="H239" s="9" t="s">
        <v>14</v>
      </c>
      <c r="I239" s="9" t="s">
        <v>14</v>
      </c>
    </row>
    <row r="240" spans="1:9">
      <c r="A240" s="9">
        <v>235</v>
      </c>
      <c r="B240" s="9" t="s">
        <v>511</v>
      </c>
      <c r="C240" s="9" t="s">
        <v>285</v>
      </c>
      <c r="D240" s="9" t="s">
        <v>512</v>
      </c>
      <c r="E240" s="9" t="s">
        <v>20</v>
      </c>
      <c r="F240" s="10" t="s">
        <v>27</v>
      </c>
      <c r="G240" s="9" t="s">
        <v>14</v>
      </c>
      <c r="H240" s="9" t="s">
        <v>27</v>
      </c>
      <c r="I240" s="9" t="s">
        <v>14</v>
      </c>
    </row>
    <row r="241" spans="1:9">
      <c r="A241" s="9">
        <v>236</v>
      </c>
      <c r="B241" s="9" t="s">
        <v>513</v>
      </c>
      <c r="C241" s="9" t="s">
        <v>285</v>
      </c>
      <c r="D241" s="9" t="s">
        <v>514</v>
      </c>
      <c r="E241" s="9" t="s">
        <v>20</v>
      </c>
      <c r="F241" s="10" t="s">
        <v>27</v>
      </c>
      <c r="G241" s="9" t="s">
        <v>14</v>
      </c>
      <c r="H241" s="9" t="s">
        <v>14</v>
      </c>
      <c r="I241" s="9" t="s">
        <v>14</v>
      </c>
    </row>
    <row r="242" spans="1:9">
      <c r="A242" s="9">
        <v>237</v>
      </c>
      <c r="B242" s="9" t="s">
        <v>515</v>
      </c>
      <c r="C242" s="9" t="s">
        <v>285</v>
      </c>
      <c r="D242" s="9" t="s">
        <v>516</v>
      </c>
      <c r="E242" s="9" t="s">
        <v>90</v>
      </c>
      <c r="F242" s="10" t="s">
        <v>27</v>
      </c>
      <c r="G242" s="9" t="s">
        <v>14</v>
      </c>
      <c r="H242" s="9" t="s">
        <v>27</v>
      </c>
      <c r="I242" s="9" t="s">
        <v>14</v>
      </c>
    </row>
    <row r="243" spans="1:9">
      <c r="A243" s="9">
        <v>238</v>
      </c>
      <c r="B243" s="9" t="s">
        <v>517</v>
      </c>
      <c r="C243" s="9" t="s">
        <v>285</v>
      </c>
      <c r="D243" s="9" t="s">
        <v>518</v>
      </c>
      <c r="E243" s="9" t="s">
        <v>90</v>
      </c>
      <c r="F243" s="10" t="s">
        <v>27</v>
      </c>
      <c r="G243" s="9" t="s">
        <v>14</v>
      </c>
      <c r="H243" s="9" t="s">
        <v>14</v>
      </c>
      <c r="I243" s="9" t="s">
        <v>14</v>
      </c>
    </row>
    <row r="244" spans="1:9">
      <c r="A244" s="9">
        <v>239</v>
      </c>
      <c r="B244" s="9" t="s">
        <v>519</v>
      </c>
      <c r="C244" s="9" t="s">
        <v>285</v>
      </c>
      <c r="D244" s="9" t="s">
        <v>520</v>
      </c>
      <c r="E244" s="9" t="s">
        <v>90</v>
      </c>
      <c r="F244" s="10" t="s">
        <v>27</v>
      </c>
      <c r="G244" s="9" t="s">
        <v>14</v>
      </c>
      <c r="H244" s="9" t="s">
        <v>14</v>
      </c>
      <c r="I244" s="9" t="s">
        <v>14</v>
      </c>
    </row>
    <row r="245" spans="1:9">
      <c r="A245" s="9">
        <v>240</v>
      </c>
      <c r="B245" s="9" t="s">
        <v>521</v>
      </c>
      <c r="C245" s="9" t="s">
        <v>285</v>
      </c>
      <c r="D245" s="9" t="s">
        <v>522</v>
      </c>
      <c r="E245" s="9" t="s">
        <v>90</v>
      </c>
      <c r="F245" s="10" t="s">
        <v>27</v>
      </c>
      <c r="G245" s="9" t="s">
        <v>27</v>
      </c>
      <c r="H245" s="9" t="s">
        <v>27</v>
      </c>
      <c r="I245" s="9" t="s">
        <v>14</v>
      </c>
    </row>
    <row r="246" spans="1:9">
      <c r="A246" s="9">
        <v>241</v>
      </c>
      <c r="B246" s="9" t="s">
        <v>523</v>
      </c>
      <c r="C246" s="9" t="s">
        <v>285</v>
      </c>
      <c r="D246" s="9" t="s">
        <v>524</v>
      </c>
      <c r="E246" s="9" t="s">
        <v>90</v>
      </c>
      <c r="F246" s="10" t="s">
        <v>27</v>
      </c>
      <c r="G246" s="9" t="s">
        <v>14</v>
      </c>
      <c r="H246" s="9" t="s">
        <v>14</v>
      </c>
      <c r="I246" s="9" t="s">
        <v>14</v>
      </c>
    </row>
    <row r="247" spans="1:9">
      <c r="A247" s="9">
        <v>242</v>
      </c>
      <c r="B247" s="9" t="s">
        <v>525</v>
      </c>
      <c r="C247" s="9" t="s">
        <v>285</v>
      </c>
      <c r="D247" s="9" t="s">
        <v>526</v>
      </c>
      <c r="E247" s="9" t="s">
        <v>90</v>
      </c>
      <c r="F247" s="10" t="s">
        <v>27</v>
      </c>
      <c r="G247" s="9" t="s">
        <v>14</v>
      </c>
      <c r="H247" s="9" t="s">
        <v>14</v>
      </c>
      <c r="I247" s="9" t="s">
        <v>14</v>
      </c>
    </row>
    <row r="248" spans="1:9">
      <c r="A248" s="9">
        <v>243</v>
      </c>
      <c r="B248" s="9" t="s">
        <v>527</v>
      </c>
      <c r="C248" s="9" t="s">
        <v>285</v>
      </c>
      <c r="D248" s="9" t="s">
        <v>528</v>
      </c>
      <c r="E248" s="9" t="s">
        <v>90</v>
      </c>
      <c r="F248" s="10" t="s">
        <v>27</v>
      </c>
      <c r="G248" s="9" t="s">
        <v>14</v>
      </c>
      <c r="H248" s="9" t="s">
        <v>14</v>
      </c>
      <c r="I248" s="9" t="s">
        <v>14</v>
      </c>
    </row>
    <row r="249" spans="1:9">
      <c r="A249" s="9">
        <v>244</v>
      </c>
      <c r="B249" s="9" t="s">
        <v>529</v>
      </c>
      <c r="C249" s="9" t="s">
        <v>285</v>
      </c>
      <c r="D249" s="9" t="s">
        <v>530</v>
      </c>
      <c r="E249" s="9" t="s">
        <v>12</v>
      </c>
      <c r="F249" s="10" t="s">
        <v>27</v>
      </c>
      <c r="G249" s="9" t="s">
        <v>14</v>
      </c>
      <c r="H249" s="9" t="s">
        <v>14</v>
      </c>
      <c r="I249" s="9" t="s">
        <v>14</v>
      </c>
    </row>
    <row r="250" spans="1:9">
      <c r="A250" s="9">
        <v>245</v>
      </c>
      <c r="B250" s="9" t="s">
        <v>531</v>
      </c>
      <c r="C250" s="9" t="s">
        <v>285</v>
      </c>
      <c r="D250" s="9" t="s">
        <v>532</v>
      </c>
      <c r="E250" s="9" t="s">
        <v>12</v>
      </c>
      <c r="F250" s="10" t="s">
        <v>27</v>
      </c>
      <c r="G250" s="9" t="s">
        <v>14</v>
      </c>
      <c r="H250" s="9" t="s">
        <v>14</v>
      </c>
      <c r="I250" s="9" t="s">
        <v>14</v>
      </c>
    </row>
    <row r="251" spans="1:9">
      <c r="A251" s="9">
        <v>246</v>
      </c>
      <c r="B251" s="9" t="s">
        <v>533</v>
      </c>
      <c r="C251" s="9" t="s">
        <v>285</v>
      </c>
      <c r="D251" s="9" t="s">
        <v>534</v>
      </c>
      <c r="E251" s="9" t="s">
        <v>12</v>
      </c>
      <c r="F251" s="10" t="s">
        <v>27</v>
      </c>
      <c r="G251" s="9" t="s">
        <v>14</v>
      </c>
      <c r="H251" s="9" t="s">
        <v>14</v>
      </c>
      <c r="I251" s="9" t="s">
        <v>14</v>
      </c>
    </row>
    <row r="252" spans="1:9">
      <c r="A252" s="9">
        <v>247</v>
      </c>
      <c r="B252" s="9" t="s">
        <v>535</v>
      </c>
      <c r="C252" s="9" t="s">
        <v>285</v>
      </c>
      <c r="D252" s="9" t="s">
        <v>536</v>
      </c>
      <c r="E252" s="9" t="s">
        <v>12</v>
      </c>
      <c r="F252" s="10" t="s">
        <v>27</v>
      </c>
      <c r="G252" s="9" t="s">
        <v>14</v>
      </c>
      <c r="H252" s="9" t="s">
        <v>14</v>
      </c>
      <c r="I252" s="9" t="s">
        <v>27</v>
      </c>
    </row>
    <row r="253" spans="1:9">
      <c r="A253" s="9">
        <v>248</v>
      </c>
      <c r="B253" s="9" t="s">
        <v>537</v>
      </c>
      <c r="C253" s="9" t="s">
        <v>285</v>
      </c>
      <c r="D253" s="9" t="s">
        <v>538</v>
      </c>
      <c r="E253" s="9" t="s">
        <v>12</v>
      </c>
      <c r="F253" s="10" t="s">
        <v>27</v>
      </c>
      <c r="G253" s="9" t="s">
        <v>14</v>
      </c>
      <c r="H253" s="9" t="s">
        <v>14</v>
      </c>
      <c r="I253" s="9" t="s">
        <v>14</v>
      </c>
    </row>
    <row r="254" spans="1:9">
      <c r="A254" s="9">
        <v>249</v>
      </c>
      <c r="B254" s="9" t="s">
        <v>539</v>
      </c>
      <c r="C254" s="9" t="s">
        <v>285</v>
      </c>
      <c r="D254" s="9" t="s">
        <v>540</v>
      </c>
      <c r="E254" s="9" t="s">
        <v>90</v>
      </c>
      <c r="F254" s="10" t="s">
        <v>27</v>
      </c>
      <c r="G254" s="9" t="s">
        <v>14</v>
      </c>
      <c r="H254" s="9" t="s">
        <v>14</v>
      </c>
      <c r="I254" s="9" t="s">
        <v>27</v>
      </c>
    </row>
    <row r="255" spans="1:9">
      <c r="A255" s="9">
        <v>250</v>
      </c>
      <c r="B255" s="9" t="s">
        <v>541</v>
      </c>
      <c r="C255" s="9" t="s">
        <v>285</v>
      </c>
      <c r="D255" s="9" t="s">
        <v>542</v>
      </c>
      <c r="E255" s="9" t="s">
        <v>90</v>
      </c>
      <c r="F255" s="10" t="s">
        <v>27</v>
      </c>
      <c r="G255" s="9" t="s">
        <v>14</v>
      </c>
      <c r="H255" s="9" t="s">
        <v>14</v>
      </c>
      <c r="I255" s="9" t="s">
        <v>14</v>
      </c>
    </row>
    <row r="256" spans="1:9">
      <c r="A256" s="9">
        <v>251</v>
      </c>
      <c r="B256" s="9" t="s">
        <v>543</v>
      </c>
      <c r="C256" s="9" t="s">
        <v>285</v>
      </c>
      <c r="D256" s="9" t="s">
        <v>544</v>
      </c>
      <c r="E256" s="9" t="s">
        <v>12</v>
      </c>
      <c r="F256" s="10" t="s">
        <v>27</v>
      </c>
      <c r="G256" s="9" t="s">
        <v>14</v>
      </c>
      <c r="H256" s="9" t="s">
        <v>14</v>
      </c>
      <c r="I256" s="9" t="s">
        <v>27</v>
      </c>
    </row>
    <row r="257" spans="1:9">
      <c r="A257" s="9">
        <v>252</v>
      </c>
      <c r="B257" s="9" t="s">
        <v>545</v>
      </c>
      <c r="C257" s="9" t="s">
        <v>285</v>
      </c>
      <c r="D257" s="9" t="s">
        <v>546</v>
      </c>
      <c r="E257" s="9" t="s">
        <v>100</v>
      </c>
      <c r="F257" s="10" t="s">
        <v>27</v>
      </c>
      <c r="G257" s="9" t="s">
        <v>14</v>
      </c>
      <c r="H257" s="9" t="s">
        <v>14</v>
      </c>
      <c r="I257" s="9" t="s">
        <v>27</v>
      </c>
    </row>
    <row r="258" spans="1:9">
      <c r="A258" s="9">
        <v>253</v>
      </c>
      <c r="B258" s="9" t="s">
        <v>547</v>
      </c>
      <c r="C258" s="9" t="s">
        <v>285</v>
      </c>
      <c r="D258" s="9" t="s">
        <v>548</v>
      </c>
      <c r="E258" s="9" t="s">
        <v>12</v>
      </c>
      <c r="F258" s="10" t="s">
        <v>27</v>
      </c>
      <c r="G258" s="9" t="s">
        <v>14</v>
      </c>
      <c r="H258" s="9" t="s">
        <v>14</v>
      </c>
      <c r="I258" s="9" t="s">
        <v>27</v>
      </c>
    </row>
    <row r="259" spans="1:9">
      <c r="A259" s="9">
        <v>254</v>
      </c>
      <c r="B259" s="9" t="s">
        <v>549</v>
      </c>
      <c r="C259" s="9" t="s">
        <v>285</v>
      </c>
      <c r="D259" s="9" t="s">
        <v>550</v>
      </c>
      <c r="E259" s="9" t="s">
        <v>100</v>
      </c>
      <c r="F259" s="10" t="s">
        <v>27</v>
      </c>
      <c r="G259" s="9" t="s">
        <v>14</v>
      </c>
      <c r="H259" s="9" t="s">
        <v>14</v>
      </c>
      <c r="I259" s="9" t="s">
        <v>14</v>
      </c>
    </row>
    <row r="260" spans="1:9">
      <c r="A260" s="9">
        <v>255</v>
      </c>
      <c r="B260" s="9" t="s">
        <v>551</v>
      </c>
      <c r="C260" s="9" t="s">
        <v>285</v>
      </c>
      <c r="D260" s="9" t="s">
        <v>552</v>
      </c>
      <c r="E260" s="9" t="s">
        <v>12</v>
      </c>
      <c r="F260" s="10" t="s">
        <v>27</v>
      </c>
      <c r="G260" s="9" t="s">
        <v>14</v>
      </c>
      <c r="H260" s="9" t="s">
        <v>14</v>
      </c>
      <c r="I260" s="9" t="s">
        <v>27</v>
      </c>
    </row>
    <row r="261" spans="1:9">
      <c r="A261" s="9">
        <v>256</v>
      </c>
      <c r="B261" s="9" t="s">
        <v>553</v>
      </c>
      <c r="C261" s="9" t="s">
        <v>285</v>
      </c>
      <c r="D261" s="9" t="s">
        <v>554</v>
      </c>
      <c r="E261" s="9" t="s">
        <v>12</v>
      </c>
      <c r="F261" s="10" t="s">
        <v>27</v>
      </c>
      <c r="G261" s="9" t="s">
        <v>14</v>
      </c>
      <c r="H261" s="9" t="s">
        <v>27</v>
      </c>
      <c r="I261" s="9" t="s">
        <v>27</v>
      </c>
    </row>
    <row r="262" spans="1:9">
      <c r="A262" s="9">
        <v>257</v>
      </c>
      <c r="B262" s="9" t="s">
        <v>555</v>
      </c>
      <c r="C262" s="9" t="s">
        <v>285</v>
      </c>
      <c r="D262" s="9" t="s">
        <v>556</v>
      </c>
      <c r="E262" s="9" t="s">
        <v>12</v>
      </c>
      <c r="F262" s="10" t="s">
        <v>27</v>
      </c>
      <c r="G262" s="9" t="s">
        <v>14</v>
      </c>
      <c r="H262" s="9" t="s">
        <v>14</v>
      </c>
      <c r="I262" s="9" t="s">
        <v>27</v>
      </c>
    </row>
    <row r="263" spans="1:9">
      <c r="A263" s="9">
        <v>258</v>
      </c>
      <c r="B263" s="9" t="s">
        <v>557</v>
      </c>
      <c r="C263" s="9" t="s">
        <v>285</v>
      </c>
      <c r="D263" s="9" t="s">
        <v>558</v>
      </c>
      <c r="E263" s="9" t="s">
        <v>12</v>
      </c>
      <c r="F263" s="10" t="s">
        <v>27</v>
      </c>
      <c r="G263" s="9" t="s">
        <v>14</v>
      </c>
      <c r="H263" s="9" t="s">
        <v>14</v>
      </c>
      <c r="I263" s="9" t="s">
        <v>27</v>
      </c>
    </row>
    <row r="264" spans="1:9">
      <c r="A264" s="9">
        <v>259</v>
      </c>
      <c r="B264" s="9" t="s">
        <v>559</v>
      </c>
      <c r="C264" s="9" t="s">
        <v>285</v>
      </c>
      <c r="D264" s="9" t="s">
        <v>560</v>
      </c>
      <c r="E264" s="9" t="s">
        <v>100</v>
      </c>
      <c r="F264" s="10" t="s">
        <v>27</v>
      </c>
      <c r="G264" s="9" t="s">
        <v>14</v>
      </c>
      <c r="H264" s="9" t="s">
        <v>27</v>
      </c>
      <c r="I264" s="9" t="s">
        <v>14</v>
      </c>
    </row>
    <row r="265" spans="1:9">
      <c r="A265" s="9">
        <v>260</v>
      </c>
      <c r="B265" s="9" t="s">
        <v>561</v>
      </c>
      <c r="C265" s="9" t="s">
        <v>285</v>
      </c>
      <c r="D265" s="9" t="s">
        <v>562</v>
      </c>
      <c r="E265" s="9" t="s">
        <v>100</v>
      </c>
      <c r="F265" s="10" t="s">
        <v>27</v>
      </c>
      <c r="G265" s="9" t="s">
        <v>14</v>
      </c>
      <c r="H265" s="9" t="s">
        <v>27</v>
      </c>
      <c r="I265" s="9" t="s">
        <v>27</v>
      </c>
    </row>
    <row r="266" spans="1:9">
      <c r="A266" s="9">
        <v>261</v>
      </c>
      <c r="B266" s="9" t="s">
        <v>563</v>
      </c>
      <c r="C266" s="9" t="s">
        <v>285</v>
      </c>
      <c r="D266" s="9" t="s">
        <v>564</v>
      </c>
      <c r="E266" s="9" t="s">
        <v>12</v>
      </c>
      <c r="F266" s="10" t="s">
        <v>27</v>
      </c>
      <c r="G266" s="9" t="s">
        <v>14</v>
      </c>
      <c r="H266" s="9" t="s">
        <v>14</v>
      </c>
      <c r="I266" s="9" t="s">
        <v>27</v>
      </c>
    </row>
    <row r="267" spans="1:9">
      <c r="A267" s="9">
        <v>262</v>
      </c>
      <c r="B267" s="9" t="s">
        <v>565</v>
      </c>
      <c r="C267" s="9" t="s">
        <v>285</v>
      </c>
      <c r="D267" s="9" t="s">
        <v>566</v>
      </c>
      <c r="E267" s="9" t="s">
        <v>12</v>
      </c>
      <c r="F267" s="10" t="s">
        <v>27</v>
      </c>
      <c r="G267" s="9" t="s">
        <v>14</v>
      </c>
      <c r="H267" s="9" t="s">
        <v>14</v>
      </c>
      <c r="I267" s="9" t="s">
        <v>27</v>
      </c>
    </row>
    <row r="268" spans="1:9">
      <c r="A268" s="9">
        <v>263</v>
      </c>
      <c r="B268" s="9" t="s">
        <v>567</v>
      </c>
      <c r="C268" s="9" t="s">
        <v>285</v>
      </c>
      <c r="D268" s="9" t="s">
        <v>568</v>
      </c>
      <c r="E268" s="9" t="s">
        <v>100</v>
      </c>
      <c r="F268" s="10" t="s">
        <v>27</v>
      </c>
      <c r="G268" s="9" t="s">
        <v>14</v>
      </c>
      <c r="H268" s="9" t="s">
        <v>14</v>
      </c>
      <c r="I268" s="9" t="s">
        <v>27</v>
      </c>
    </row>
    <row r="269" spans="1:9">
      <c r="A269" s="9">
        <v>264</v>
      </c>
      <c r="B269" s="9" t="s">
        <v>569</v>
      </c>
      <c r="C269" s="9" t="s">
        <v>285</v>
      </c>
      <c r="D269" s="9" t="s">
        <v>570</v>
      </c>
      <c r="E269" s="9" t="s">
        <v>12</v>
      </c>
      <c r="F269" s="10" t="s">
        <v>27</v>
      </c>
      <c r="G269" s="9" t="s">
        <v>14</v>
      </c>
      <c r="H269" s="9" t="s">
        <v>14</v>
      </c>
      <c r="I269" s="9" t="s">
        <v>27</v>
      </c>
    </row>
    <row r="270" spans="1:9">
      <c r="A270" s="9">
        <v>265</v>
      </c>
      <c r="B270" s="9" t="s">
        <v>571</v>
      </c>
      <c r="C270" s="9" t="s">
        <v>285</v>
      </c>
      <c r="D270" s="9" t="s">
        <v>572</v>
      </c>
      <c r="E270" s="9" t="s">
        <v>12</v>
      </c>
      <c r="F270" s="10" t="s">
        <v>27</v>
      </c>
      <c r="G270" s="9" t="s">
        <v>14</v>
      </c>
      <c r="H270" s="9" t="s">
        <v>14</v>
      </c>
      <c r="I270" s="9" t="s">
        <v>14</v>
      </c>
    </row>
    <row r="271" spans="1:9">
      <c r="A271" s="9">
        <v>266</v>
      </c>
      <c r="B271" s="9" t="s">
        <v>573</v>
      </c>
      <c r="C271" s="9" t="s">
        <v>285</v>
      </c>
      <c r="D271" s="9" t="s">
        <v>574</v>
      </c>
      <c r="E271" s="9" t="s">
        <v>12</v>
      </c>
      <c r="F271" s="10" t="s">
        <v>27</v>
      </c>
      <c r="G271" s="9" t="s">
        <v>14</v>
      </c>
      <c r="H271" s="9" t="s">
        <v>14</v>
      </c>
      <c r="I271" s="9" t="s">
        <v>14</v>
      </c>
    </row>
    <row r="272" spans="1:9">
      <c r="A272" s="9">
        <v>267</v>
      </c>
      <c r="B272" s="9" t="s">
        <v>575</v>
      </c>
      <c r="C272" s="9" t="s">
        <v>285</v>
      </c>
      <c r="D272" s="9" t="s">
        <v>576</v>
      </c>
      <c r="E272" s="9" t="s">
        <v>12</v>
      </c>
      <c r="F272" s="10" t="s">
        <v>27</v>
      </c>
      <c r="G272" s="9" t="s">
        <v>14</v>
      </c>
      <c r="H272" s="9" t="s">
        <v>14</v>
      </c>
      <c r="I272" s="9" t="s">
        <v>27</v>
      </c>
    </row>
    <row r="273" spans="1:9">
      <c r="A273" s="9">
        <v>268</v>
      </c>
      <c r="B273" s="9" t="s">
        <v>577</v>
      </c>
      <c r="C273" s="9" t="s">
        <v>285</v>
      </c>
      <c r="D273" s="9" t="s">
        <v>578</v>
      </c>
      <c r="E273" s="9" t="s">
        <v>12</v>
      </c>
      <c r="F273" s="10" t="s">
        <v>27</v>
      </c>
      <c r="G273" s="9" t="s">
        <v>14</v>
      </c>
      <c r="H273" s="9" t="s">
        <v>14</v>
      </c>
      <c r="I273" s="9" t="s">
        <v>27</v>
      </c>
    </row>
    <row r="274" spans="1:9">
      <c r="A274" s="9">
        <v>269</v>
      </c>
      <c r="B274" s="9" t="s">
        <v>579</v>
      </c>
      <c r="C274" s="9" t="s">
        <v>285</v>
      </c>
      <c r="D274" s="9" t="s">
        <v>580</v>
      </c>
      <c r="E274" s="9" t="s">
        <v>12</v>
      </c>
      <c r="F274" s="10" t="s">
        <v>27</v>
      </c>
      <c r="G274" s="9" t="s">
        <v>14</v>
      </c>
      <c r="H274" s="9" t="s">
        <v>27</v>
      </c>
      <c r="I274" s="9" t="s">
        <v>14</v>
      </c>
    </row>
    <row r="275" spans="1:9">
      <c r="A275" s="9">
        <v>270</v>
      </c>
      <c r="B275" s="9" t="s">
        <v>581</v>
      </c>
      <c r="C275" s="9" t="s">
        <v>285</v>
      </c>
      <c r="D275" s="9" t="s">
        <v>582</v>
      </c>
      <c r="E275" s="9" t="s">
        <v>12</v>
      </c>
      <c r="F275" s="10" t="s">
        <v>27</v>
      </c>
      <c r="G275" s="9" t="s">
        <v>14</v>
      </c>
      <c r="H275" s="9" t="s">
        <v>14</v>
      </c>
      <c r="I275" s="9" t="s">
        <v>27</v>
      </c>
    </row>
    <row r="276" spans="1:9">
      <c r="A276" s="9">
        <v>271</v>
      </c>
      <c r="B276" s="9" t="s">
        <v>583</v>
      </c>
      <c r="C276" s="9" t="s">
        <v>285</v>
      </c>
      <c r="D276" s="9" t="s">
        <v>584</v>
      </c>
      <c r="E276" s="9" t="s">
        <v>12</v>
      </c>
      <c r="F276" s="10" t="s">
        <v>27</v>
      </c>
      <c r="G276" s="9" t="s">
        <v>14</v>
      </c>
      <c r="H276" s="9" t="s">
        <v>14</v>
      </c>
      <c r="I276" s="9" t="s">
        <v>27</v>
      </c>
    </row>
    <row r="277" spans="1:9">
      <c r="A277" s="9">
        <v>272</v>
      </c>
      <c r="B277" s="9" t="s">
        <v>585</v>
      </c>
      <c r="C277" s="9" t="s">
        <v>285</v>
      </c>
      <c r="D277" s="9" t="s">
        <v>586</v>
      </c>
      <c r="E277" s="9" t="s">
        <v>12</v>
      </c>
      <c r="F277" s="10" t="s">
        <v>27</v>
      </c>
      <c r="G277" s="9" t="s">
        <v>14</v>
      </c>
      <c r="H277" s="9" t="s">
        <v>14</v>
      </c>
      <c r="I277" s="9" t="s">
        <v>27</v>
      </c>
    </row>
    <row r="278" spans="1:9">
      <c r="A278" s="9">
        <v>273</v>
      </c>
      <c r="B278" s="9" t="s">
        <v>587</v>
      </c>
      <c r="C278" s="9" t="s">
        <v>285</v>
      </c>
      <c r="D278" s="9" t="s">
        <v>588</v>
      </c>
      <c r="E278" s="9" t="s">
        <v>12</v>
      </c>
      <c r="F278" s="10" t="s">
        <v>27</v>
      </c>
      <c r="G278" s="9" t="s">
        <v>14</v>
      </c>
      <c r="H278" s="9" t="s">
        <v>14</v>
      </c>
      <c r="I278" s="9" t="s">
        <v>14</v>
      </c>
    </row>
    <row r="279" spans="1:9">
      <c r="A279" s="9">
        <v>274</v>
      </c>
      <c r="B279" s="9" t="s">
        <v>589</v>
      </c>
      <c r="C279" s="9" t="s">
        <v>285</v>
      </c>
      <c r="D279" s="9" t="s">
        <v>590</v>
      </c>
      <c r="E279" s="9" t="s">
        <v>12</v>
      </c>
      <c r="F279" s="10" t="s">
        <v>27</v>
      </c>
      <c r="G279" s="9" t="s">
        <v>14</v>
      </c>
      <c r="H279" s="9" t="s">
        <v>14</v>
      </c>
      <c r="I279" s="9" t="s">
        <v>27</v>
      </c>
    </row>
    <row r="280" spans="1:9">
      <c r="A280" s="9">
        <v>275</v>
      </c>
      <c r="B280" s="9" t="s">
        <v>591</v>
      </c>
      <c r="C280" s="9" t="s">
        <v>285</v>
      </c>
      <c r="D280" s="9" t="s">
        <v>592</v>
      </c>
      <c r="E280" s="9" t="s">
        <v>12</v>
      </c>
      <c r="F280" s="10" t="s">
        <v>27</v>
      </c>
      <c r="G280" s="9" t="s">
        <v>14</v>
      </c>
      <c r="H280" s="9" t="s">
        <v>27</v>
      </c>
      <c r="I280" s="9" t="s">
        <v>14</v>
      </c>
    </row>
    <row r="281" spans="1:9">
      <c r="A281" s="9">
        <v>276</v>
      </c>
      <c r="B281" s="9" t="s">
        <v>593</v>
      </c>
      <c r="C281" s="9" t="s">
        <v>285</v>
      </c>
      <c r="D281" s="9" t="s">
        <v>594</v>
      </c>
      <c r="E281" s="9" t="s">
        <v>12</v>
      </c>
      <c r="F281" s="10" t="s">
        <v>27</v>
      </c>
      <c r="G281" s="9" t="s">
        <v>14</v>
      </c>
      <c r="H281" s="9" t="s">
        <v>14</v>
      </c>
      <c r="I281" s="9" t="s">
        <v>14</v>
      </c>
    </row>
    <row r="282" spans="1:9">
      <c r="A282" s="9">
        <v>277</v>
      </c>
      <c r="B282" s="9" t="s">
        <v>595</v>
      </c>
      <c r="C282" s="9" t="s">
        <v>285</v>
      </c>
      <c r="D282" s="9" t="s">
        <v>596</v>
      </c>
      <c r="E282" s="9" t="s">
        <v>12</v>
      </c>
      <c r="F282" s="10" t="s">
        <v>27</v>
      </c>
      <c r="G282" s="9" t="s">
        <v>14</v>
      </c>
      <c r="H282" s="9" t="s">
        <v>14</v>
      </c>
      <c r="I282" s="9" t="s">
        <v>27</v>
      </c>
    </row>
    <row r="283" spans="1:9">
      <c r="A283" s="9">
        <v>278</v>
      </c>
      <c r="B283" s="9" t="s">
        <v>597</v>
      </c>
      <c r="C283" s="9" t="s">
        <v>285</v>
      </c>
      <c r="D283" s="9" t="s">
        <v>598</v>
      </c>
      <c r="E283" s="9" t="s">
        <v>12</v>
      </c>
      <c r="F283" s="10" t="s">
        <v>27</v>
      </c>
      <c r="G283" s="9" t="s">
        <v>14</v>
      </c>
      <c r="H283" s="9" t="s">
        <v>14</v>
      </c>
      <c r="I283" s="9" t="s">
        <v>14</v>
      </c>
    </row>
    <row r="284" spans="1:9">
      <c r="A284" s="9">
        <v>279</v>
      </c>
      <c r="B284" s="9" t="s">
        <v>599</v>
      </c>
      <c r="C284" s="9" t="s">
        <v>285</v>
      </c>
      <c r="D284" s="9" t="s">
        <v>600</v>
      </c>
      <c r="E284" s="9" t="s">
        <v>20</v>
      </c>
      <c r="F284" s="10" t="s">
        <v>27</v>
      </c>
      <c r="G284" s="9" t="s">
        <v>14</v>
      </c>
      <c r="H284" s="9" t="s">
        <v>27</v>
      </c>
      <c r="I284" s="9" t="s">
        <v>14</v>
      </c>
    </row>
    <row r="285" spans="1:9">
      <c r="A285" s="9">
        <v>280</v>
      </c>
      <c r="B285" s="9" t="s">
        <v>601</v>
      </c>
      <c r="C285" s="9" t="s">
        <v>285</v>
      </c>
      <c r="D285" s="9" t="s">
        <v>602</v>
      </c>
      <c r="E285" s="9" t="s">
        <v>100</v>
      </c>
      <c r="F285" s="10" t="s">
        <v>27</v>
      </c>
      <c r="G285" s="9" t="s">
        <v>14</v>
      </c>
      <c r="H285" s="9" t="s">
        <v>27</v>
      </c>
      <c r="I285" s="9" t="s">
        <v>27</v>
      </c>
    </row>
    <row r="286" spans="1:9">
      <c r="A286" s="9">
        <v>281</v>
      </c>
      <c r="B286" s="9" t="s">
        <v>603</v>
      </c>
      <c r="C286" s="9" t="s">
        <v>285</v>
      </c>
      <c r="D286" s="9" t="s">
        <v>604</v>
      </c>
      <c r="E286" s="9" t="s">
        <v>100</v>
      </c>
      <c r="F286" s="10" t="s">
        <v>27</v>
      </c>
      <c r="G286" s="9" t="s">
        <v>14</v>
      </c>
      <c r="H286" s="9" t="s">
        <v>27</v>
      </c>
      <c r="I286" s="9" t="s">
        <v>14</v>
      </c>
    </row>
    <row r="287" spans="1:9">
      <c r="A287" s="9">
        <v>282</v>
      </c>
      <c r="B287" s="9" t="s">
        <v>605</v>
      </c>
      <c r="C287" s="9" t="s">
        <v>285</v>
      </c>
      <c r="D287" s="9" t="s">
        <v>606</v>
      </c>
      <c r="E287" s="9" t="s">
        <v>100</v>
      </c>
      <c r="F287" s="10" t="s">
        <v>27</v>
      </c>
      <c r="G287" s="9" t="s">
        <v>14</v>
      </c>
      <c r="H287" s="9" t="s">
        <v>14</v>
      </c>
      <c r="I287" s="9" t="s">
        <v>14</v>
      </c>
    </row>
    <row r="288" spans="1:9">
      <c r="A288" s="9">
        <v>283</v>
      </c>
      <c r="B288" s="9" t="s">
        <v>607</v>
      </c>
      <c r="C288" s="9" t="s">
        <v>285</v>
      </c>
      <c r="D288" s="9" t="s">
        <v>608</v>
      </c>
      <c r="E288" s="9" t="s">
        <v>90</v>
      </c>
      <c r="F288" s="10" t="s">
        <v>27</v>
      </c>
      <c r="G288" s="9" t="s">
        <v>14</v>
      </c>
      <c r="H288" s="9" t="s">
        <v>27</v>
      </c>
      <c r="I288" s="9" t="s">
        <v>14</v>
      </c>
    </row>
    <row r="289" spans="1:9">
      <c r="A289" s="9">
        <v>284</v>
      </c>
      <c r="B289" s="9" t="s">
        <v>609</v>
      </c>
      <c r="C289" s="9" t="s">
        <v>285</v>
      </c>
      <c r="D289" s="9" t="s">
        <v>610</v>
      </c>
      <c r="E289" s="9" t="s">
        <v>12</v>
      </c>
      <c r="F289" s="10" t="s">
        <v>27</v>
      </c>
      <c r="G289" s="9" t="s">
        <v>14</v>
      </c>
      <c r="H289" s="9" t="s">
        <v>27</v>
      </c>
      <c r="I289" s="9" t="s">
        <v>27</v>
      </c>
    </row>
    <row r="290" spans="1:9">
      <c r="A290" s="9">
        <v>285</v>
      </c>
      <c r="B290" s="9" t="s">
        <v>611</v>
      </c>
      <c r="C290" s="9" t="s">
        <v>285</v>
      </c>
      <c r="D290" s="9" t="s">
        <v>612</v>
      </c>
      <c r="E290" s="9" t="s">
        <v>20</v>
      </c>
      <c r="F290" s="10" t="s">
        <v>27</v>
      </c>
      <c r="G290" s="9" t="s">
        <v>14</v>
      </c>
      <c r="H290" s="9" t="s">
        <v>27</v>
      </c>
      <c r="I290" s="9" t="s">
        <v>14</v>
      </c>
    </row>
    <row r="291" spans="1:9">
      <c r="A291" s="9">
        <v>286</v>
      </c>
      <c r="B291" s="9" t="s">
        <v>613</v>
      </c>
      <c r="C291" s="9" t="s">
        <v>285</v>
      </c>
      <c r="D291" s="9" t="s">
        <v>614</v>
      </c>
      <c r="E291" s="9" t="s">
        <v>12</v>
      </c>
      <c r="F291" s="10" t="s">
        <v>27</v>
      </c>
      <c r="G291" s="9" t="s">
        <v>14</v>
      </c>
      <c r="H291" s="9" t="s">
        <v>14</v>
      </c>
      <c r="I291" s="9" t="s">
        <v>27</v>
      </c>
    </row>
    <row r="292" spans="1:9">
      <c r="A292" s="9">
        <v>287</v>
      </c>
      <c r="B292" s="9" t="s">
        <v>615</v>
      </c>
      <c r="C292" s="9" t="s">
        <v>285</v>
      </c>
      <c r="D292" s="9" t="s">
        <v>616</v>
      </c>
      <c r="E292" s="9" t="s">
        <v>20</v>
      </c>
      <c r="F292" s="10" t="s">
        <v>27</v>
      </c>
      <c r="G292" s="9" t="s">
        <v>14</v>
      </c>
      <c r="H292" s="9" t="s">
        <v>14</v>
      </c>
      <c r="I292" s="9" t="s">
        <v>14</v>
      </c>
    </row>
    <row r="293" spans="1:9">
      <c r="A293" s="9">
        <v>288</v>
      </c>
      <c r="B293" s="9" t="s">
        <v>617</v>
      </c>
      <c r="C293" s="9" t="s">
        <v>285</v>
      </c>
      <c r="D293" s="9" t="s">
        <v>618</v>
      </c>
      <c r="E293" s="9" t="s">
        <v>12</v>
      </c>
      <c r="F293" s="10" t="s">
        <v>27</v>
      </c>
      <c r="G293" s="9" t="s">
        <v>14</v>
      </c>
      <c r="H293" s="9" t="s">
        <v>27</v>
      </c>
      <c r="I293" s="9" t="s">
        <v>14</v>
      </c>
    </row>
    <row r="294" spans="1:9">
      <c r="A294" s="9">
        <v>289</v>
      </c>
      <c r="B294" s="9" t="s">
        <v>619</v>
      </c>
      <c r="C294" s="9" t="s">
        <v>285</v>
      </c>
      <c r="D294" s="9" t="s">
        <v>620</v>
      </c>
      <c r="E294" s="9" t="s">
        <v>90</v>
      </c>
      <c r="F294" s="10" t="s">
        <v>27</v>
      </c>
      <c r="G294" s="9" t="s">
        <v>14</v>
      </c>
      <c r="H294" s="9" t="s">
        <v>27</v>
      </c>
      <c r="I294" s="9" t="s">
        <v>27</v>
      </c>
    </row>
    <row r="295" spans="1:9">
      <c r="A295" s="9">
        <v>290</v>
      </c>
      <c r="B295" s="9" t="s">
        <v>621</v>
      </c>
      <c r="C295" s="9" t="s">
        <v>285</v>
      </c>
      <c r="D295" s="9" t="s">
        <v>622</v>
      </c>
      <c r="E295" s="9" t="s">
        <v>12</v>
      </c>
      <c r="F295" s="10" t="s">
        <v>27</v>
      </c>
      <c r="G295" s="9" t="s">
        <v>14</v>
      </c>
      <c r="H295" s="9" t="s">
        <v>27</v>
      </c>
      <c r="I295" s="9" t="s">
        <v>14</v>
      </c>
    </row>
    <row r="296" spans="1:9">
      <c r="A296" s="9">
        <v>291</v>
      </c>
      <c r="B296" s="9" t="s">
        <v>623</v>
      </c>
      <c r="C296" s="9" t="s">
        <v>285</v>
      </c>
      <c r="D296" s="9" t="s">
        <v>624</v>
      </c>
      <c r="E296" s="9" t="s">
        <v>12</v>
      </c>
      <c r="F296" s="10" t="s">
        <v>27</v>
      </c>
      <c r="G296" s="9" t="s">
        <v>14</v>
      </c>
      <c r="H296" s="9" t="s">
        <v>14</v>
      </c>
      <c r="I296" s="9" t="s">
        <v>14</v>
      </c>
    </row>
    <row r="297" spans="1:9">
      <c r="A297" s="9">
        <v>292</v>
      </c>
      <c r="B297" s="9" t="s">
        <v>625</v>
      </c>
      <c r="C297" s="9" t="s">
        <v>285</v>
      </c>
      <c r="D297" s="9" t="s">
        <v>626</v>
      </c>
      <c r="E297" s="9" t="s">
        <v>12</v>
      </c>
      <c r="F297" s="10" t="s">
        <v>27</v>
      </c>
      <c r="G297" s="9" t="s">
        <v>14</v>
      </c>
      <c r="H297" s="9" t="s">
        <v>14</v>
      </c>
      <c r="I297" s="9" t="s">
        <v>27</v>
      </c>
    </row>
    <row r="298" spans="1:9">
      <c r="A298" s="9">
        <v>293</v>
      </c>
      <c r="B298" s="9" t="s">
        <v>627</v>
      </c>
      <c r="C298" s="9" t="s">
        <v>285</v>
      </c>
      <c r="D298" s="9" t="s">
        <v>628</v>
      </c>
      <c r="E298" s="9" t="s">
        <v>12</v>
      </c>
      <c r="F298" s="10" t="s">
        <v>27</v>
      </c>
      <c r="G298" s="9" t="s">
        <v>14</v>
      </c>
      <c r="H298" s="9" t="s">
        <v>14</v>
      </c>
      <c r="I298" s="9" t="s">
        <v>27</v>
      </c>
    </row>
    <row r="299" spans="1:9">
      <c r="A299" s="9">
        <v>294</v>
      </c>
      <c r="B299" s="9" t="s">
        <v>629</v>
      </c>
      <c r="C299" s="9" t="s">
        <v>285</v>
      </c>
      <c r="D299" s="9" t="s">
        <v>630</v>
      </c>
      <c r="E299" s="9" t="s">
        <v>12</v>
      </c>
      <c r="F299" s="10" t="s">
        <v>27</v>
      </c>
      <c r="G299" s="9" t="s">
        <v>14</v>
      </c>
      <c r="H299" s="9" t="s">
        <v>14</v>
      </c>
      <c r="I299" s="9" t="s">
        <v>27</v>
      </c>
    </row>
    <row r="300" spans="1:9">
      <c r="A300" s="9">
        <v>295</v>
      </c>
      <c r="B300" s="9" t="s">
        <v>631</v>
      </c>
      <c r="C300" s="9" t="s">
        <v>285</v>
      </c>
      <c r="D300" s="9" t="s">
        <v>632</v>
      </c>
      <c r="E300" s="9" t="s">
        <v>12</v>
      </c>
      <c r="F300" s="10" t="s">
        <v>27</v>
      </c>
      <c r="G300" s="9" t="s">
        <v>14</v>
      </c>
      <c r="H300" s="9" t="s">
        <v>14</v>
      </c>
      <c r="I300" s="9" t="s">
        <v>27</v>
      </c>
    </row>
    <row r="301" spans="1:9">
      <c r="A301" s="9">
        <v>296</v>
      </c>
      <c r="B301" s="9" t="s">
        <v>633</v>
      </c>
      <c r="C301" s="9" t="s">
        <v>285</v>
      </c>
      <c r="D301" s="9" t="s">
        <v>634</v>
      </c>
      <c r="E301" s="9" t="s">
        <v>90</v>
      </c>
      <c r="F301" s="10" t="s">
        <v>27</v>
      </c>
      <c r="G301" s="9" t="s">
        <v>14</v>
      </c>
      <c r="H301" s="9" t="s">
        <v>14</v>
      </c>
      <c r="I301" s="9" t="s">
        <v>14</v>
      </c>
    </row>
    <row r="302" spans="1:9">
      <c r="A302" s="9">
        <v>297</v>
      </c>
      <c r="B302" s="9" t="s">
        <v>635</v>
      </c>
      <c r="C302" s="9" t="s">
        <v>285</v>
      </c>
      <c r="D302" s="9" t="s">
        <v>636</v>
      </c>
      <c r="E302" s="9" t="s">
        <v>90</v>
      </c>
      <c r="F302" s="10" t="s">
        <v>27</v>
      </c>
      <c r="G302" s="9" t="s">
        <v>14</v>
      </c>
      <c r="H302" s="9" t="s">
        <v>27</v>
      </c>
      <c r="I302" s="9" t="s">
        <v>27</v>
      </c>
    </row>
    <row r="303" spans="1:9">
      <c r="A303" s="9">
        <v>298</v>
      </c>
      <c r="B303" s="9" t="s">
        <v>637</v>
      </c>
      <c r="C303" s="9" t="s">
        <v>285</v>
      </c>
      <c r="D303" s="9" t="s">
        <v>638</v>
      </c>
      <c r="E303" s="9" t="s">
        <v>12</v>
      </c>
      <c r="F303" s="10" t="s">
        <v>27</v>
      </c>
      <c r="G303" s="9" t="s">
        <v>14</v>
      </c>
      <c r="H303" s="9" t="s">
        <v>27</v>
      </c>
      <c r="I303" s="9" t="s">
        <v>27</v>
      </c>
    </row>
    <row r="304" spans="1:9">
      <c r="A304" s="9">
        <v>299</v>
      </c>
      <c r="B304" s="9" t="s">
        <v>639</v>
      </c>
      <c r="C304" s="9" t="s">
        <v>285</v>
      </c>
      <c r="D304" s="9" t="s">
        <v>640</v>
      </c>
      <c r="E304" s="9" t="s">
        <v>12</v>
      </c>
      <c r="F304" s="10" t="s">
        <v>27</v>
      </c>
      <c r="G304" s="9" t="s">
        <v>14</v>
      </c>
      <c r="H304" s="9" t="s">
        <v>27</v>
      </c>
      <c r="I304" s="9" t="s">
        <v>27</v>
      </c>
    </row>
    <row r="305" spans="1:9">
      <c r="A305" s="9">
        <v>300</v>
      </c>
      <c r="B305" s="9" t="s">
        <v>641</v>
      </c>
      <c r="C305" s="9" t="s">
        <v>285</v>
      </c>
      <c r="D305" s="9" t="s">
        <v>642</v>
      </c>
      <c r="E305" s="9" t="s">
        <v>12</v>
      </c>
      <c r="F305" s="10" t="s">
        <v>27</v>
      </c>
      <c r="G305" s="9" t="s">
        <v>14</v>
      </c>
      <c r="H305" s="9" t="s">
        <v>14</v>
      </c>
      <c r="I305" s="9" t="s">
        <v>27</v>
      </c>
    </row>
    <row r="306" spans="1:9">
      <c r="A306" s="9">
        <v>301</v>
      </c>
      <c r="B306" s="9" t="s">
        <v>643</v>
      </c>
      <c r="C306" s="9" t="s">
        <v>285</v>
      </c>
      <c r="D306" s="9" t="s">
        <v>644</v>
      </c>
      <c r="E306" s="9" t="s">
        <v>12</v>
      </c>
      <c r="F306" s="10" t="s">
        <v>27</v>
      </c>
      <c r="G306" s="9" t="s">
        <v>14</v>
      </c>
      <c r="H306" s="9" t="s">
        <v>14</v>
      </c>
      <c r="I306" s="9" t="s">
        <v>27</v>
      </c>
    </row>
    <row r="307" spans="1:9">
      <c r="A307" s="9">
        <v>302</v>
      </c>
      <c r="B307" s="9" t="s">
        <v>645</v>
      </c>
      <c r="C307" s="9" t="s">
        <v>285</v>
      </c>
      <c r="D307" s="9" t="s">
        <v>646</v>
      </c>
      <c r="E307" s="9" t="s">
        <v>12</v>
      </c>
      <c r="F307" s="10" t="s">
        <v>27</v>
      </c>
      <c r="G307" s="9" t="s">
        <v>14</v>
      </c>
      <c r="H307" s="9" t="s">
        <v>14</v>
      </c>
      <c r="I307" s="9" t="s">
        <v>27</v>
      </c>
    </row>
    <row r="308" spans="1:9">
      <c r="A308" s="9">
        <v>303</v>
      </c>
      <c r="B308" s="9" t="s">
        <v>647</v>
      </c>
      <c r="C308" s="9" t="s">
        <v>285</v>
      </c>
      <c r="D308" s="9" t="s">
        <v>648</v>
      </c>
      <c r="E308" s="9" t="s">
        <v>12</v>
      </c>
      <c r="F308" s="10" t="s">
        <v>27</v>
      </c>
      <c r="G308" s="9" t="s">
        <v>14</v>
      </c>
      <c r="H308" s="9" t="s">
        <v>27</v>
      </c>
      <c r="I308" s="9" t="s">
        <v>27</v>
      </c>
    </row>
    <row r="309" spans="1:9">
      <c r="A309" s="9">
        <v>304</v>
      </c>
      <c r="B309" s="9" t="s">
        <v>649</v>
      </c>
      <c r="C309" s="9" t="s">
        <v>285</v>
      </c>
      <c r="D309" s="9" t="s">
        <v>650</v>
      </c>
      <c r="E309" s="9" t="s">
        <v>12</v>
      </c>
      <c r="F309" s="10" t="s">
        <v>27</v>
      </c>
      <c r="G309" s="9" t="s">
        <v>14</v>
      </c>
      <c r="H309" s="9" t="s">
        <v>14</v>
      </c>
      <c r="I309" s="9" t="s">
        <v>27</v>
      </c>
    </row>
    <row r="310" spans="1:9">
      <c r="A310" s="9">
        <v>305</v>
      </c>
      <c r="B310" s="9" t="s">
        <v>651</v>
      </c>
      <c r="C310" s="9" t="s">
        <v>285</v>
      </c>
      <c r="D310" s="9" t="s">
        <v>652</v>
      </c>
      <c r="E310" s="9" t="s">
        <v>20</v>
      </c>
      <c r="F310" s="10" t="s">
        <v>27</v>
      </c>
      <c r="G310" s="9" t="s">
        <v>14</v>
      </c>
      <c r="H310" s="9" t="s">
        <v>14</v>
      </c>
      <c r="I310" s="9" t="s">
        <v>14</v>
      </c>
    </row>
    <row r="311" spans="1:9">
      <c r="A311" s="9">
        <v>306</v>
      </c>
      <c r="B311" s="9" t="s">
        <v>653</v>
      </c>
      <c r="C311" s="9" t="s">
        <v>285</v>
      </c>
      <c r="D311" s="9" t="s">
        <v>654</v>
      </c>
      <c r="E311" s="9" t="s">
        <v>12</v>
      </c>
      <c r="F311" s="10" t="s">
        <v>27</v>
      </c>
      <c r="G311" s="9" t="s">
        <v>14</v>
      </c>
      <c r="H311" s="9" t="s">
        <v>14</v>
      </c>
      <c r="I311" s="9" t="s">
        <v>27</v>
      </c>
    </row>
    <row r="312" spans="1:9">
      <c r="A312" s="9">
        <v>307</v>
      </c>
      <c r="B312" s="9" t="s">
        <v>655</v>
      </c>
      <c r="C312" s="9" t="s">
        <v>285</v>
      </c>
      <c r="D312" s="9" t="s">
        <v>656</v>
      </c>
      <c r="E312" s="9" t="s">
        <v>12</v>
      </c>
      <c r="F312" s="10" t="s">
        <v>27</v>
      </c>
      <c r="G312" s="9" t="s">
        <v>14</v>
      </c>
      <c r="H312" s="9" t="s">
        <v>14</v>
      </c>
      <c r="I312" s="9" t="s">
        <v>27</v>
      </c>
    </row>
    <row r="313" spans="1:9">
      <c r="A313" s="9">
        <v>308</v>
      </c>
      <c r="B313" s="9" t="s">
        <v>657</v>
      </c>
      <c r="C313" s="9" t="s">
        <v>285</v>
      </c>
      <c r="D313" s="9" t="s">
        <v>658</v>
      </c>
      <c r="E313" s="9" t="s">
        <v>12</v>
      </c>
      <c r="F313" s="10" t="s">
        <v>27</v>
      </c>
      <c r="G313" s="9" t="s">
        <v>27</v>
      </c>
      <c r="H313" s="9" t="s">
        <v>14</v>
      </c>
      <c r="I313" s="9" t="s">
        <v>27</v>
      </c>
    </row>
  </sheetData>
  <mergeCells count="1">
    <mergeCell ref="A1: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9909F-18EC-4DC5-B10C-FE868B031652}">
  <dimension ref="A1:F56"/>
  <sheetViews>
    <sheetView zoomScaleNormal="100" workbookViewId="0">
      <selection sqref="A1:F3"/>
    </sheetView>
  </sheetViews>
  <sheetFormatPr defaultRowHeight="15"/>
  <cols>
    <col min="1" max="2" width="9.140625" style="1"/>
    <col min="3" max="6" width="11.140625" customWidth="1"/>
  </cols>
  <sheetData>
    <row r="1" spans="1:6" ht="14.65" customHeight="1">
      <c r="A1" s="138" t="s">
        <v>3882</v>
      </c>
      <c r="B1" s="138"/>
      <c r="C1" s="138"/>
      <c r="D1" s="138"/>
      <c r="E1" s="138"/>
      <c r="F1" s="138"/>
    </row>
    <row r="2" spans="1:6">
      <c r="A2" s="138"/>
      <c r="B2" s="138"/>
      <c r="C2" s="138"/>
      <c r="D2" s="138"/>
      <c r="E2" s="138"/>
      <c r="F2" s="138"/>
    </row>
    <row r="3" spans="1:6">
      <c r="A3" s="138"/>
      <c r="B3" s="138"/>
      <c r="C3" s="138"/>
      <c r="D3" s="138"/>
      <c r="E3" s="138"/>
      <c r="F3" s="138"/>
    </row>
    <row r="5" spans="1:6" ht="24" customHeight="1">
      <c r="A5" s="135" t="s">
        <v>1726</v>
      </c>
      <c r="B5" s="136" t="s">
        <v>1714</v>
      </c>
      <c r="C5" s="137" t="s">
        <v>1727</v>
      </c>
      <c r="D5" s="137"/>
      <c r="E5" s="137" t="s">
        <v>1728</v>
      </c>
      <c r="F5" s="137"/>
    </row>
    <row r="6" spans="1:6">
      <c r="A6" s="135"/>
      <c r="B6" s="136"/>
      <c r="C6" s="40" t="s">
        <v>1729</v>
      </c>
      <c r="D6" s="40" t="s">
        <v>1730</v>
      </c>
      <c r="E6" s="40" t="s">
        <v>1729</v>
      </c>
      <c r="F6" s="40" t="s">
        <v>1730</v>
      </c>
    </row>
    <row r="7" spans="1:6">
      <c r="A7" s="37">
        <v>1</v>
      </c>
      <c r="B7" s="37" t="s">
        <v>1161</v>
      </c>
      <c r="C7" s="38">
        <v>2741518</v>
      </c>
      <c r="D7" s="38">
        <v>2741563</v>
      </c>
      <c r="E7" s="38">
        <v>2691518</v>
      </c>
      <c r="F7" s="38">
        <v>2791563</v>
      </c>
    </row>
    <row r="8" spans="1:6">
      <c r="A8" s="37">
        <v>2</v>
      </c>
      <c r="B8" s="37" t="s">
        <v>1161</v>
      </c>
      <c r="C8" s="38">
        <v>13211733</v>
      </c>
      <c r="D8" s="38">
        <v>13211792</v>
      </c>
      <c r="E8" s="38">
        <v>13161733</v>
      </c>
      <c r="F8" s="38">
        <v>13261792</v>
      </c>
    </row>
    <row r="9" spans="1:6">
      <c r="A9" s="37">
        <v>3</v>
      </c>
      <c r="B9" s="37" t="s">
        <v>1161</v>
      </c>
      <c r="C9" s="38">
        <v>19266017</v>
      </c>
      <c r="D9" s="38">
        <v>19264323</v>
      </c>
      <c r="E9" s="38">
        <v>19316017</v>
      </c>
      <c r="F9" s="38">
        <v>19214323</v>
      </c>
    </row>
    <row r="10" spans="1:6">
      <c r="A10" s="37">
        <v>4</v>
      </c>
      <c r="B10" s="37" t="s">
        <v>1161</v>
      </c>
      <c r="C10" s="38">
        <v>25989021</v>
      </c>
      <c r="D10" s="38">
        <v>25988928</v>
      </c>
      <c r="E10" s="38">
        <v>26039021</v>
      </c>
      <c r="F10" s="38">
        <v>25938928</v>
      </c>
    </row>
    <row r="11" spans="1:6">
      <c r="A11" s="39">
        <v>5</v>
      </c>
      <c r="B11" s="37" t="s">
        <v>1161</v>
      </c>
      <c r="C11" s="38">
        <v>32594173</v>
      </c>
      <c r="D11" s="38">
        <v>32792982</v>
      </c>
      <c r="E11" s="38">
        <v>32544173</v>
      </c>
      <c r="F11" s="38">
        <v>32842982</v>
      </c>
    </row>
    <row r="12" spans="1:6">
      <c r="A12" s="37">
        <v>6</v>
      </c>
      <c r="B12" s="37" t="s">
        <v>1161</v>
      </c>
      <c r="C12" s="38">
        <v>33078063</v>
      </c>
      <c r="D12" s="38">
        <v>33117755</v>
      </c>
      <c r="E12" s="38">
        <v>33028063</v>
      </c>
      <c r="F12" s="38">
        <v>33167755</v>
      </c>
    </row>
    <row r="13" spans="1:6">
      <c r="A13" s="37">
        <v>7</v>
      </c>
      <c r="B13" s="37" t="s">
        <v>1161</v>
      </c>
      <c r="C13" s="38">
        <v>36327843</v>
      </c>
      <c r="D13" s="38">
        <v>36327844</v>
      </c>
      <c r="E13" s="38">
        <v>36277843</v>
      </c>
      <c r="F13" s="38">
        <v>36377844</v>
      </c>
    </row>
    <row r="14" spans="1:6">
      <c r="A14" s="37">
        <v>8</v>
      </c>
      <c r="B14" s="37" t="s">
        <v>1161</v>
      </c>
      <c r="C14" s="38">
        <v>45926441</v>
      </c>
      <c r="D14" s="38">
        <v>45924750</v>
      </c>
      <c r="E14" s="38">
        <v>45976441</v>
      </c>
      <c r="F14" s="38">
        <v>45874750</v>
      </c>
    </row>
    <row r="15" spans="1:6">
      <c r="A15" s="37">
        <v>9</v>
      </c>
      <c r="B15" s="37" t="s">
        <v>1228</v>
      </c>
      <c r="C15" s="38">
        <v>1168872</v>
      </c>
      <c r="D15" s="38">
        <v>1177317</v>
      </c>
      <c r="E15" s="38">
        <v>1118872</v>
      </c>
      <c r="F15" s="38">
        <v>1227317</v>
      </c>
    </row>
    <row r="16" spans="1:6">
      <c r="A16" s="37">
        <v>10</v>
      </c>
      <c r="B16" s="37" t="s">
        <v>1228</v>
      </c>
      <c r="C16" s="38">
        <v>6398745</v>
      </c>
      <c r="D16" s="38">
        <v>6398746</v>
      </c>
      <c r="E16" s="38">
        <v>6348745</v>
      </c>
      <c r="F16" s="38">
        <v>6448746</v>
      </c>
    </row>
    <row r="17" spans="1:6">
      <c r="A17" s="39">
        <v>11</v>
      </c>
      <c r="B17" s="37" t="s">
        <v>1228</v>
      </c>
      <c r="C17" s="38">
        <v>34302652</v>
      </c>
      <c r="D17" s="38">
        <v>34425835</v>
      </c>
      <c r="E17" s="38">
        <v>34252652</v>
      </c>
      <c r="F17" s="38">
        <v>34475835</v>
      </c>
    </row>
    <row r="18" spans="1:6">
      <c r="A18" s="37">
        <v>12</v>
      </c>
      <c r="B18" s="37" t="s">
        <v>1228</v>
      </c>
      <c r="C18" s="38">
        <v>35457902</v>
      </c>
      <c r="D18" s="38">
        <v>35457838</v>
      </c>
      <c r="E18" s="38">
        <v>35507902</v>
      </c>
      <c r="F18" s="38">
        <v>35407838</v>
      </c>
    </row>
    <row r="19" spans="1:6">
      <c r="A19" s="37">
        <v>13</v>
      </c>
      <c r="B19" s="37" t="s">
        <v>1228</v>
      </c>
      <c r="C19" s="38">
        <v>44885796</v>
      </c>
      <c r="D19" s="38">
        <v>44885797</v>
      </c>
      <c r="E19" s="38">
        <v>44835796</v>
      </c>
      <c r="F19" s="38">
        <v>44935797</v>
      </c>
    </row>
    <row r="20" spans="1:6">
      <c r="A20" s="37">
        <v>14</v>
      </c>
      <c r="B20" s="37" t="s">
        <v>1228</v>
      </c>
      <c r="C20" s="38">
        <v>62999526</v>
      </c>
      <c r="D20" s="38">
        <v>62999527</v>
      </c>
      <c r="E20" s="38">
        <v>62949526</v>
      </c>
      <c r="F20" s="38">
        <v>63049527</v>
      </c>
    </row>
    <row r="21" spans="1:6">
      <c r="A21" s="37">
        <v>15</v>
      </c>
      <c r="B21" s="37" t="s">
        <v>1228</v>
      </c>
      <c r="C21" s="38">
        <v>65395714</v>
      </c>
      <c r="D21" s="38">
        <v>65395715</v>
      </c>
      <c r="E21" s="38">
        <v>65345714</v>
      </c>
      <c r="F21" s="38">
        <v>65445715</v>
      </c>
    </row>
    <row r="22" spans="1:6">
      <c r="A22" s="37">
        <v>16</v>
      </c>
      <c r="B22" s="37" t="s">
        <v>1278</v>
      </c>
      <c r="C22" s="38">
        <v>2117433</v>
      </c>
      <c r="D22" s="38">
        <v>2117434</v>
      </c>
      <c r="E22" s="38">
        <v>2067433</v>
      </c>
      <c r="F22" s="38">
        <v>2167434</v>
      </c>
    </row>
    <row r="23" spans="1:6">
      <c r="A23" s="37">
        <v>17</v>
      </c>
      <c r="B23" s="37" t="s">
        <v>1278</v>
      </c>
      <c r="C23" s="38">
        <v>4963824</v>
      </c>
      <c r="D23" s="38">
        <v>4963885</v>
      </c>
      <c r="E23" s="38">
        <v>4913824</v>
      </c>
      <c r="F23" s="38">
        <v>5013885</v>
      </c>
    </row>
    <row r="24" spans="1:6">
      <c r="A24" s="37">
        <v>18</v>
      </c>
      <c r="B24" s="37" t="s">
        <v>1278</v>
      </c>
      <c r="C24" s="38">
        <v>6966612</v>
      </c>
      <c r="D24" s="38">
        <v>7073152</v>
      </c>
      <c r="E24" s="38">
        <v>6916612</v>
      </c>
      <c r="F24" s="38">
        <v>7123152</v>
      </c>
    </row>
    <row r="25" spans="1:6">
      <c r="A25" s="37">
        <v>19</v>
      </c>
      <c r="B25" s="37" t="s">
        <v>1278</v>
      </c>
      <c r="C25" s="38">
        <v>7859434</v>
      </c>
      <c r="D25" s="38">
        <v>7859435</v>
      </c>
      <c r="E25" s="38">
        <v>7809434</v>
      </c>
      <c r="F25" s="38">
        <v>7909435</v>
      </c>
    </row>
    <row r="26" spans="1:6">
      <c r="A26" s="37">
        <v>20</v>
      </c>
      <c r="B26" s="37" t="s">
        <v>1278</v>
      </c>
      <c r="C26" s="38">
        <v>23949911</v>
      </c>
      <c r="D26" s="38">
        <v>23949915</v>
      </c>
      <c r="E26" s="38">
        <v>23899911</v>
      </c>
      <c r="F26" s="38">
        <v>23999915</v>
      </c>
    </row>
    <row r="27" spans="1:6">
      <c r="A27" s="37">
        <v>21</v>
      </c>
      <c r="B27" s="37" t="s">
        <v>1278</v>
      </c>
      <c r="C27" s="38">
        <v>29023441</v>
      </c>
      <c r="D27" s="38">
        <v>29064188</v>
      </c>
      <c r="E27" s="38">
        <v>28973441</v>
      </c>
      <c r="F27" s="38">
        <v>29114188</v>
      </c>
    </row>
    <row r="28" spans="1:6">
      <c r="A28" s="37">
        <v>22</v>
      </c>
      <c r="B28" s="37" t="s">
        <v>1278</v>
      </c>
      <c r="C28" s="38">
        <v>42199525</v>
      </c>
      <c r="D28" s="38">
        <v>42199526</v>
      </c>
      <c r="E28" s="38">
        <v>42149525</v>
      </c>
      <c r="F28" s="38">
        <v>42249525</v>
      </c>
    </row>
    <row r="29" spans="1:6">
      <c r="A29" s="37">
        <v>23</v>
      </c>
      <c r="B29" s="37" t="s">
        <v>1383</v>
      </c>
      <c r="C29" s="38">
        <v>3303398</v>
      </c>
      <c r="D29" s="38">
        <v>3303587</v>
      </c>
      <c r="E29" s="38">
        <v>3253398</v>
      </c>
      <c r="F29" s="38">
        <v>3353587</v>
      </c>
    </row>
    <row r="30" spans="1:6">
      <c r="A30" s="37">
        <v>24</v>
      </c>
      <c r="B30" s="37" t="s">
        <v>1383</v>
      </c>
      <c r="C30" s="38">
        <v>3901245</v>
      </c>
      <c r="D30" s="38">
        <v>3937032</v>
      </c>
      <c r="E30" s="38">
        <v>3851245</v>
      </c>
      <c r="F30" s="38">
        <v>3987032</v>
      </c>
    </row>
    <row r="31" spans="1:6">
      <c r="A31" s="37">
        <v>25</v>
      </c>
      <c r="B31" s="37" t="s">
        <v>1383</v>
      </c>
      <c r="C31" s="38">
        <v>64812512</v>
      </c>
      <c r="D31" s="38">
        <v>64812513</v>
      </c>
      <c r="E31" s="38">
        <v>64762512</v>
      </c>
      <c r="F31" s="38">
        <v>64862513</v>
      </c>
    </row>
    <row r="32" spans="1:6">
      <c r="A32" s="37">
        <v>26</v>
      </c>
      <c r="B32" s="37" t="s">
        <v>1442</v>
      </c>
      <c r="C32" s="38">
        <v>3814711</v>
      </c>
      <c r="D32" s="38">
        <v>3862174</v>
      </c>
      <c r="E32" s="38">
        <v>3764711</v>
      </c>
      <c r="F32" s="38">
        <v>3912174</v>
      </c>
    </row>
    <row r="33" spans="1:6">
      <c r="A33" s="37">
        <v>27</v>
      </c>
      <c r="B33" s="37" t="s">
        <v>1442</v>
      </c>
      <c r="C33" s="38">
        <v>22702809</v>
      </c>
      <c r="D33" s="38">
        <v>22702810</v>
      </c>
      <c r="E33" s="38">
        <v>22652809</v>
      </c>
      <c r="F33" s="38">
        <v>22752810</v>
      </c>
    </row>
    <row r="34" spans="1:6">
      <c r="A34" s="37">
        <v>28</v>
      </c>
      <c r="B34" s="37" t="s">
        <v>1442</v>
      </c>
      <c r="C34" s="38">
        <v>30228767</v>
      </c>
      <c r="D34" s="38">
        <v>30228768</v>
      </c>
      <c r="E34" s="38">
        <v>30178767</v>
      </c>
      <c r="F34" s="38">
        <v>30278768</v>
      </c>
    </row>
    <row r="35" spans="1:6">
      <c r="A35" s="37">
        <v>29</v>
      </c>
      <c r="B35" s="37" t="s">
        <v>1442</v>
      </c>
      <c r="C35" s="38">
        <v>46568556</v>
      </c>
      <c r="D35" s="38">
        <v>46568614</v>
      </c>
      <c r="E35" s="38">
        <v>46518556</v>
      </c>
      <c r="F35" s="38">
        <v>46618614</v>
      </c>
    </row>
    <row r="36" spans="1:6">
      <c r="A36" s="37">
        <v>30</v>
      </c>
      <c r="B36" s="37" t="s">
        <v>1442</v>
      </c>
      <c r="C36" s="38">
        <v>49244426</v>
      </c>
      <c r="D36" s="38">
        <v>49244427</v>
      </c>
      <c r="E36" s="38">
        <v>49194426</v>
      </c>
      <c r="F36" s="38">
        <v>49294427</v>
      </c>
    </row>
    <row r="37" spans="1:6">
      <c r="A37" s="37">
        <v>31</v>
      </c>
      <c r="B37" s="37" t="s">
        <v>1442</v>
      </c>
      <c r="C37" s="38">
        <v>53595781</v>
      </c>
      <c r="D37" s="38">
        <v>53597492</v>
      </c>
      <c r="E37" s="38">
        <v>53545781</v>
      </c>
      <c r="F37" s="38">
        <v>53647492</v>
      </c>
    </row>
    <row r="38" spans="1:6">
      <c r="A38" s="37">
        <v>32</v>
      </c>
      <c r="B38" s="37" t="s">
        <v>1442</v>
      </c>
      <c r="C38" s="38">
        <v>53851550</v>
      </c>
      <c r="D38" s="38">
        <v>53855230</v>
      </c>
      <c r="E38" s="38">
        <v>53801550</v>
      </c>
      <c r="F38" s="38">
        <v>53905230</v>
      </c>
    </row>
    <row r="39" spans="1:6">
      <c r="A39" s="37">
        <v>33</v>
      </c>
      <c r="B39" s="37" t="s">
        <v>1488</v>
      </c>
      <c r="C39" s="38">
        <v>2367744</v>
      </c>
      <c r="D39" s="38">
        <v>2367745</v>
      </c>
      <c r="E39" s="38">
        <v>2317744</v>
      </c>
      <c r="F39" s="38">
        <v>2417745</v>
      </c>
    </row>
    <row r="40" spans="1:6">
      <c r="A40" s="37">
        <v>34</v>
      </c>
      <c r="B40" s="37" t="s">
        <v>1488</v>
      </c>
      <c r="C40" s="38">
        <v>10533562</v>
      </c>
      <c r="D40" s="38">
        <v>10533563</v>
      </c>
      <c r="E40" s="38">
        <v>10483562</v>
      </c>
      <c r="F40" s="38">
        <v>10583563</v>
      </c>
    </row>
    <row r="41" spans="1:6">
      <c r="A41" s="37">
        <v>35</v>
      </c>
      <c r="B41" s="37" t="s">
        <v>1531</v>
      </c>
      <c r="C41" s="38">
        <v>35821045</v>
      </c>
      <c r="D41" s="38">
        <v>35842819</v>
      </c>
      <c r="E41" s="38">
        <v>35771045</v>
      </c>
      <c r="F41" s="38">
        <v>35892819</v>
      </c>
    </row>
    <row r="42" spans="1:6">
      <c r="A42" s="37">
        <v>36</v>
      </c>
      <c r="B42" s="37" t="s">
        <v>1531</v>
      </c>
      <c r="C42" s="38">
        <v>39740552</v>
      </c>
      <c r="D42" s="38">
        <v>39740553</v>
      </c>
      <c r="E42" s="38">
        <v>39690552</v>
      </c>
      <c r="F42" s="38">
        <v>39790553</v>
      </c>
    </row>
    <row r="43" spans="1:6">
      <c r="A43" s="37">
        <v>37</v>
      </c>
      <c r="B43" s="37" t="s">
        <v>1531</v>
      </c>
      <c r="C43" s="38">
        <v>42296997</v>
      </c>
      <c r="D43" s="38">
        <v>42297097</v>
      </c>
      <c r="E43" s="38">
        <v>42246997</v>
      </c>
      <c r="F43" s="38">
        <v>42347097</v>
      </c>
    </row>
    <row r="44" spans="1:6">
      <c r="A44" s="37">
        <v>38</v>
      </c>
      <c r="B44" s="37" t="s">
        <v>1531</v>
      </c>
      <c r="C44" s="38">
        <v>43817903</v>
      </c>
      <c r="D44" s="38">
        <v>43817904</v>
      </c>
      <c r="E44" s="38">
        <v>43767903</v>
      </c>
      <c r="F44" s="38">
        <v>43867904</v>
      </c>
    </row>
    <row r="45" spans="1:6">
      <c r="A45" s="37">
        <v>39</v>
      </c>
      <c r="B45" s="37" t="s">
        <v>1593</v>
      </c>
      <c r="C45" s="38">
        <v>553605</v>
      </c>
      <c r="D45" s="38">
        <v>553562</v>
      </c>
      <c r="E45" s="38">
        <v>603605</v>
      </c>
      <c r="F45" s="38">
        <v>503562</v>
      </c>
    </row>
    <row r="46" spans="1:6">
      <c r="A46" s="37">
        <v>40</v>
      </c>
      <c r="B46" s="37" t="s">
        <v>1593</v>
      </c>
      <c r="C46" s="38">
        <v>5472778</v>
      </c>
      <c r="D46" s="38">
        <v>5472809</v>
      </c>
      <c r="E46" s="38">
        <v>5422778</v>
      </c>
      <c r="F46" s="38">
        <v>5522809</v>
      </c>
    </row>
    <row r="47" spans="1:6">
      <c r="A47" s="37">
        <v>41</v>
      </c>
      <c r="B47" s="37" t="s">
        <v>1593</v>
      </c>
      <c r="C47" s="38">
        <v>35455131</v>
      </c>
      <c r="D47" s="38">
        <v>35480886</v>
      </c>
      <c r="E47" s="38">
        <v>35405131</v>
      </c>
      <c r="F47" s="38">
        <v>35530886</v>
      </c>
    </row>
    <row r="48" spans="1:6">
      <c r="A48" s="37">
        <v>42</v>
      </c>
      <c r="B48" s="37" t="s">
        <v>1593</v>
      </c>
      <c r="C48" s="38">
        <v>38857661</v>
      </c>
      <c r="D48" s="38">
        <v>38857662</v>
      </c>
      <c r="E48" s="38">
        <v>38807661</v>
      </c>
      <c r="F48" s="38">
        <v>38907662</v>
      </c>
    </row>
    <row r="49" spans="1:6">
      <c r="A49" s="37">
        <v>43</v>
      </c>
      <c r="B49" s="37" t="s">
        <v>1656</v>
      </c>
      <c r="C49" s="38">
        <v>785875</v>
      </c>
      <c r="D49" s="38">
        <v>785958</v>
      </c>
      <c r="E49" s="38">
        <v>735875</v>
      </c>
      <c r="F49" s="38">
        <v>835958</v>
      </c>
    </row>
    <row r="50" spans="1:6">
      <c r="A50" s="37">
        <v>44</v>
      </c>
      <c r="B50" s="37" t="s">
        <v>1656</v>
      </c>
      <c r="C50" s="38">
        <v>1412375</v>
      </c>
      <c r="D50" s="38">
        <v>1412532</v>
      </c>
      <c r="E50" s="38">
        <v>1362375</v>
      </c>
      <c r="F50" s="38">
        <v>1462532</v>
      </c>
    </row>
    <row r="51" spans="1:6">
      <c r="A51" s="37">
        <v>45</v>
      </c>
      <c r="B51" s="37" t="s">
        <v>1656</v>
      </c>
      <c r="C51" s="38">
        <v>13953991</v>
      </c>
      <c r="D51" s="38">
        <v>13954020</v>
      </c>
      <c r="E51" s="38">
        <v>13903991</v>
      </c>
      <c r="F51" s="38">
        <v>14004020</v>
      </c>
    </row>
    <row r="52" spans="1:6">
      <c r="A52" s="37">
        <v>46</v>
      </c>
      <c r="B52" s="37" t="s">
        <v>1656</v>
      </c>
      <c r="C52" s="38">
        <v>23947130</v>
      </c>
      <c r="D52" s="38">
        <v>23950911</v>
      </c>
      <c r="E52" s="38">
        <v>23897130</v>
      </c>
      <c r="F52" s="38">
        <v>24000911</v>
      </c>
    </row>
    <row r="53" spans="1:6">
      <c r="A53" s="37">
        <v>47</v>
      </c>
      <c r="B53" s="37" t="s">
        <v>1656</v>
      </c>
      <c r="C53" s="38">
        <v>36569525</v>
      </c>
      <c r="D53" s="38">
        <v>36569373</v>
      </c>
      <c r="E53" s="38">
        <v>36619525</v>
      </c>
      <c r="F53" s="38">
        <v>36519373</v>
      </c>
    </row>
    <row r="54" spans="1:6">
      <c r="A54" s="37">
        <v>48</v>
      </c>
      <c r="B54" s="37" t="s">
        <v>1656</v>
      </c>
      <c r="C54" s="38">
        <v>45485040</v>
      </c>
      <c r="D54" s="38">
        <v>45556401</v>
      </c>
      <c r="E54" s="38">
        <v>45435040</v>
      </c>
      <c r="F54" s="38">
        <v>45606401</v>
      </c>
    </row>
    <row r="55" spans="1:6">
      <c r="A55" s="37">
        <v>49</v>
      </c>
      <c r="B55" s="37" t="s">
        <v>1656</v>
      </c>
      <c r="C55" s="38">
        <v>45719394</v>
      </c>
      <c r="D55" s="38">
        <v>45720664</v>
      </c>
      <c r="E55" s="38">
        <v>45669394</v>
      </c>
      <c r="F55" s="38">
        <v>45770664</v>
      </c>
    </row>
    <row r="56" spans="1:6">
      <c r="A56" s="37">
        <v>50</v>
      </c>
      <c r="B56" s="37" t="s">
        <v>1656</v>
      </c>
      <c r="C56" s="38">
        <v>53435645</v>
      </c>
      <c r="D56" s="38">
        <v>53435646</v>
      </c>
      <c r="E56" s="38">
        <v>53385645</v>
      </c>
      <c r="F56" s="38">
        <v>53485646</v>
      </c>
    </row>
  </sheetData>
  <mergeCells count="5">
    <mergeCell ref="A5:A6"/>
    <mergeCell ref="B5:B6"/>
    <mergeCell ref="C5:D5"/>
    <mergeCell ref="E5:F5"/>
    <mergeCell ref="A1: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B60E9-506C-444D-AA95-E053D6D39849}">
  <dimension ref="A1:I768"/>
  <sheetViews>
    <sheetView zoomScaleNormal="100" workbookViewId="0">
      <selection sqref="A1:I3"/>
    </sheetView>
  </sheetViews>
  <sheetFormatPr defaultRowHeight="15"/>
  <cols>
    <col min="2" max="2" width="16.42578125" customWidth="1"/>
    <col min="4" max="5" width="9.7109375" customWidth="1"/>
    <col min="6" max="6" width="6.5703125" customWidth="1"/>
    <col min="7" max="7" width="15.85546875" customWidth="1"/>
    <col min="8" max="8" width="35.28515625" style="6" customWidth="1"/>
    <col min="9" max="9" width="104.5703125" style="92" customWidth="1"/>
  </cols>
  <sheetData>
    <row r="1" spans="1:9" ht="14.65" customHeight="1">
      <c r="A1" s="140" t="s">
        <v>3873</v>
      </c>
      <c r="B1" s="140"/>
      <c r="C1" s="140"/>
      <c r="D1" s="140"/>
      <c r="E1" s="140"/>
      <c r="F1" s="140"/>
      <c r="G1" s="140"/>
      <c r="H1" s="140"/>
      <c r="I1" s="140"/>
    </row>
    <row r="2" spans="1:9">
      <c r="A2" s="140"/>
      <c r="B2" s="140"/>
      <c r="C2" s="140"/>
      <c r="D2" s="140"/>
      <c r="E2" s="140"/>
      <c r="F2" s="140"/>
      <c r="G2" s="140"/>
      <c r="H2" s="140"/>
      <c r="I2" s="140"/>
    </row>
    <row r="3" spans="1:9" ht="10.35" customHeight="1">
      <c r="A3" s="140"/>
      <c r="B3" s="140"/>
      <c r="C3" s="140"/>
      <c r="D3" s="140"/>
      <c r="E3" s="140"/>
      <c r="F3" s="140"/>
      <c r="G3" s="140"/>
      <c r="H3" s="140"/>
      <c r="I3" s="140"/>
    </row>
    <row r="4" spans="1:9" ht="14.65" customHeight="1">
      <c r="A4" s="141"/>
      <c r="B4" s="141"/>
      <c r="C4" s="141"/>
      <c r="D4" s="141"/>
      <c r="E4" s="141"/>
      <c r="F4" s="142"/>
      <c r="G4" s="143" t="s">
        <v>1731</v>
      </c>
      <c r="H4" s="144"/>
      <c r="I4" s="145"/>
    </row>
    <row r="5" spans="1:9">
      <c r="A5" s="42" t="s">
        <v>1723</v>
      </c>
      <c r="B5" s="43" t="s">
        <v>1732</v>
      </c>
      <c r="C5" s="43" t="s">
        <v>905</v>
      </c>
      <c r="D5" s="43" t="s">
        <v>1733</v>
      </c>
      <c r="E5" s="43" t="s">
        <v>1734</v>
      </c>
      <c r="F5" s="43" t="s">
        <v>1735</v>
      </c>
      <c r="G5" s="43" t="s">
        <v>1736</v>
      </c>
      <c r="H5" s="43" t="s">
        <v>1737</v>
      </c>
      <c r="I5" s="43" t="s">
        <v>1738</v>
      </c>
    </row>
    <row r="6" spans="1:9">
      <c r="A6" s="139">
        <v>1</v>
      </c>
      <c r="B6" s="41" t="s">
        <v>1739</v>
      </c>
      <c r="C6" s="41" t="s">
        <v>1161</v>
      </c>
      <c r="D6" s="41">
        <v>2690960</v>
      </c>
      <c r="E6" s="41">
        <v>2691538</v>
      </c>
      <c r="F6" s="41" t="s">
        <v>1740</v>
      </c>
      <c r="G6" s="41" t="s">
        <v>1741</v>
      </c>
      <c r="H6" s="41" t="s">
        <v>27</v>
      </c>
      <c r="I6" s="41" t="s">
        <v>1742</v>
      </c>
    </row>
    <row r="7" spans="1:9">
      <c r="A7" s="139"/>
      <c r="B7" s="41" t="s">
        <v>1743</v>
      </c>
      <c r="C7" s="41" t="s">
        <v>1161</v>
      </c>
      <c r="D7" s="41">
        <v>2695548</v>
      </c>
      <c r="E7" s="41">
        <v>2696444</v>
      </c>
      <c r="F7" s="41" t="s">
        <v>27</v>
      </c>
      <c r="G7" s="41" t="s">
        <v>1744</v>
      </c>
      <c r="H7" s="41" t="s">
        <v>1745</v>
      </c>
      <c r="I7" s="41" t="s">
        <v>1746</v>
      </c>
    </row>
    <row r="8" spans="1:9" ht="24">
      <c r="A8" s="139"/>
      <c r="B8" s="41" t="s">
        <v>1747</v>
      </c>
      <c r="C8" s="41" t="s">
        <v>1161</v>
      </c>
      <c r="D8" s="41">
        <v>2714265</v>
      </c>
      <c r="E8" s="41">
        <v>2715635</v>
      </c>
      <c r="F8" s="41" t="s">
        <v>27</v>
      </c>
      <c r="G8" s="41" t="s">
        <v>1748</v>
      </c>
      <c r="H8" s="41" t="s">
        <v>1749</v>
      </c>
      <c r="I8" s="41" t="s">
        <v>1750</v>
      </c>
    </row>
    <row r="9" spans="1:9">
      <c r="A9" s="139"/>
      <c r="B9" s="41" t="s">
        <v>1751</v>
      </c>
      <c r="C9" s="41" t="s">
        <v>1161</v>
      </c>
      <c r="D9" s="41">
        <v>2716505</v>
      </c>
      <c r="E9" s="41">
        <v>2718344</v>
      </c>
      <c r="F9" s="41" t="s">
        <v>27</v>
      </c>
      <c r="G9" s="41" t="s">
        <v>1752</v>
      </c>
      <c r="H9" s="41" t="s">
        <v>27</v>
      </c>
      <c r="I9" s="41" t="s">
        <v>1753</v>
      </c>
    </row>
    <row r="10" spans="1:9">
      <c r="A10" s="139"/>
      <c r="B10" s="41" t="s">
        <v>1754</v>
      </c>
      <c r="C10" s="41" t="s">
        <v>1161</v>
      </c>
      <c r="D10" s="41">
        <v>2718805</v>
      </c>
      <c r="E10" s="41">
        <v>2721353</v>
      </c>
      <c r="F10" s="41" t="s">
        <v>27</v>
      </c>
      <c r="G10" s="41" t="s">
        <v>1755</v>
      </c>
      <c r="H10" s="41" t="s">
        <v>27</v>
      </c>
      <c r="I10" s="41" t="s">
        <v>1756</v>
      </c>
    </row>
    <row r="11" spans="1:9">
      <c r="A11" s="139"/>
      <c r="B11" s="41" t="s">
        <v>1757</v>
      </c>
      <c r="C11" s="41" t="s">
        <v>1161</v>
      </c>
      <c r="D11" s="41">
        <v>2722164</v>
      </c>
      <c r="E11" s="41">
        <v>2723800</v>
      </c>
      <c r="F11" s="41" t="s">
        <v>1740</v>
      </c>
      <c r="G11" s="41" t="s">
        <v>1758</v>
      </c>
      <c r="H11" s="41" t="s">
        <v>1759</v>
      </c>
      <c r="I11" s="41" t="s">
        <v>1760</v>
      </c>
    </row>
    <row r="12" spans="1:9">
      <c r="A12" s="139"/>
      <c r="B12" s="41" t="s">
        <v>1761</v>
      </c>
      <c r="C12" s="41" t="s">
        <v>1161</v>
      </c>
      <c r="D12" s="41">
        <v>2725248</v>
      </c>
      <c r="E12" s="41">
        <v>2726699</v>
      </c>
      <c r="F12" s="41" t="s">
        <v>1740</v>
      </c>
      <c r="G12" s="41" t="s">
        <v>1762</v>
      </c>
      <c r="H12" s="41" t="s">
        <v>1763</v>
      </c>
      <c r="I12" s="41" t="s">
        <v>1764</v>
      </c>
    </row>
    <row r="13" spans="1:9">
      <c r="A13" s="139"/>
      <c r="B13" s="41" t="s">
        <v>1765</v>
      </c>
      <c r="C13" s="41" t="s">
        <v>1161</v>
      </c>
      <c r="D13" s="41">
        <v>2729333</v>
      </c>
      <c r="E13" s="41">
        <v>2731050</v>
      </c>
      <c r="F13" s="41" t="s">
        <v>1740</v>
      </c>
      <c r="G13" s="41" t="s">
        <v>1762</v>
      </c>
      <c r="H13" s="41" t="s">
        <v>1763</v>
      </c>
      <c r="I13" s="41" t="s">
        <v>1764</v>
      </c>
    </row>
    <row r="14" spans="1:9" ht="60">
      <c r="A14" s="139"/>
      <c r="B14" s="41" t="s">
        <v>1766</v>
      </c>
      <c r="C14" s="41" t="s">
        <v>1161</v>
      </c>
      <c r="D14" s="41">
        <v>2731302</v>
      </c>
      <c r="E14" s="41">
        <v>2732822</v>
      </c>
      <c r="F14" s="41" t="s">
        <v>27</v>
      </c>
      <c r="G14" s="41" t="s">
        <v>1767</v>
      </c>
      <c r="H14" s="41" t="s">
        <v>1768</v>
      </c>
      <c r="I14" s="41" t="s">
        <v>1769</v>
      </c>
    </row>
    <row r="15" spans="1:9" ht="24">
      <c r="A15" s="139"/>
      <c r="B15" s="41" t="s">
        <v>1770</v>
      </c>
      <c r="C15" s="41" t="s">
        <v>1161</v>
      </c>
      <c r="D15" s="41">
        <v>2733628</v>
      </c>
      <c r="E15" s="41">
        <v>2741628</v>
      </c>
      <c r="F15" s="41" t="s">
        <v>27</v>
      </c>
      <c r="G15" s="41" t="s">
        <v>1771</v>
      </c>
      <c r="H15" s="41" t="s">
        <v>1772</v>
      </c>
      <c r="I15" s="41" t="s">
        <v>1773</v>
      </c>
    </row>
    <row r="16" spans="1:9" ht="36">
      <c r="A16" s="139"/>
      <c r="B16" s="41" t="s">
        <v>1774</v>
      </c>
      <c r="C16" s="41" t="s">
        <v>1161</v>
      </c>
      <c r="D16" s="41">
        <v>2743240</v>
      </c>
      <c r="E16" s="41">
        <v>2747328</v>
      </c>
      <c r="F16" s="41" t="s">
        <v>27</v>
      </c>
      <c r="G16" s="41" t="s">
        <v>1775</v>
      </c>
      <c r="H16" s="41" t="s">
        <v>1776</v>
      </c>
      <c r="I16" s="41" t="s">
        <v>1777</v>
      </c>
    </row>
    <row r="17" spans="1:9" ht="24">
      <c r="A17" s="139"/>
      <c r="B17" s="41" t="s">
        <v>1778</v>
      </c>
      <c r="C17" s="41" t="s">
        <v>1161</v>
      </c>
      <c r="D17" s="41">
        <v>2748376</v>
      </c>
      <c r="E17" s="41">
        <v>2755637</v>
      </c>
      <c r="F17" s="41" t="s">
        <v>27</v>
      </c>
      <c r="G17" s="41" t="s">
        <v>1779</v>
      </c>
      <c r="H17" s="41" t="s">
        <v>1780</v>
      </c>
      <c r="I17" s="41" t="s">
        <v>1781</v>
      </c>
    </row>
    <row r="18" spans="1:9" ht="36">
      <c r="A18" s="139"/>
      <c r="B18" s="41" t="s">
        <v>1782</v>
      </c>
      <c r="C18" s="41" t="s">
        <v>1161</v>
      </c>
      <c r="D18" s="41">
        <v>2755748</v>
      </c>
      <c r="E18" s="41">
        <v>2757742</v>
      </c>
      <c r="F18" s="41" t="s">
        <v>1740</v>
      </c>
      <c r="G18" s="41" t="s">
        <v>1783</v>
      </c>
      <c r="H18" s="41" t="s">
        <v>1784</v>
      </c>
      <c r="I18" s="41" t="s">
        <v>1785</v>
      </c>
    </row>
    <row r="19" spans="1:9" ht="36">
      <c r="A19" s="139"/>
      <c r="B19" s="41" t="s">
        <v>1786</v>
      </c>
      <c r="C19" s="41" t="s">
        <v>1161</v>
      </c>
      <c r="D19" s="41">
        <v>2758735</v>
      </c>
      <c r="E19" s="41">
        <v>2763018</v>
      </c>
      <c r="F19" s="41" t="s">
        <v>1740</v>
      </c>
      <c r="G19" s="41" t="s">
        <v>1783</v>
      </c>
      <c r="H19" s="41" t="s">
        <v>1784</v>
      </c>
      <c r="I19" s="41" t="s">
        <v>1785</v>
      </c>
    </row>
    <row r="20" spans="1:9" ht="36">
      <c r="A20" s="139"/>
      <c r="B20" s="41" t="s">
        <v>1787</v>
      </c>
      <c r="C20" s="41" t="s">
        <v>1161</v>
      </c>
      <c r="D20" s="41">
        <v>2763520</v>
      </c>
      <c r="E20" s="41">
        <v>2765413</v>
      </c>
      <c r="F20" s="41" t="s">
        <v>27</v>
      </c>
      <c r="G20" s="41" t="s">
        <v>1788</v>
      </c>
      <c r="H20" s="41" t="s">
        <v>1789</v>
      </c>
      <c r="I20" s="41" t="s">
        <v>1790</v>
      </c>
    </row>
    <row r="21" spans="1:9" ht="24">
      <c r="A21" s="139"/>
      <c r="B21" s="41" t="s">
        <v>1791</v>
      </c>
      <c r="C21" s="41" t="s">
        <v>1161</v>
      </c>
      <c r="D21" s="41">
        <v>2769585</v>
      </c>
      <c r="E21" s="41">
        <v>2771201</v>
      </c>
      <c r="F21" s="41" t="s">
        <v>1740</v>
      </c>
      <c r="G21" s="41" t="s">
        <v>1792</v>
      </c>
      <c r="H21" s="41" t="s">
        <v>1793</v>
      </c>
      <c r="I21" s="41" t="s">
        <v>1794</v>
      </c>
    </row>
    <row r="22" spans="1:9" ht="24">
      <c r="A22" s="139"/>
      <c r="B22" s="41" t="s">
        <v>1795</v>
      </c>
      <c r="C22" s="41" t="s">
        <v>1161</v>
      </c>
      <c r="D22" s="41">
        <v>2771854</v>
      </c>
      <c r="E22" s="41">
        <v>2774124</v>
      </c>
      <c r="F22" s="41" t="s">
        <v>1740</v>
      </c>
      <c r="G22" s="41" t="s">
        <v>1796</v>
      </c>
      <c r="H22" s="41" t="s">
        <v>1797</v>
      </c>
      <c r="I22" s="41" t="s">
        <v>1798</v>
      </c>
    </row>
    <row r="23" spans="1:9" ht="60">
      <c r="A23" s="139"/>
      <c r="B23" s="41" t="s">
        <v>1799</v>
      </c>
      <c r="C23" s="41" t="s">
        <v>1161</v>
      </c>
      <c r="D23" s="41">
        <v>2785321</v>
      </c>
      <c r="E23" s="41">
        <v>2787442</v>
      </c>
      <c r="F23" s="41" t="s">
        <v>27</v>
      </c>
      <c r="G23" s="41" t="s">
        <v>1800</v>
      </c>
      <c r="H23" s="41" t="s">
        <v>1801</v>
      </c>
      <c r="I23" s="41" t="s">
        <v>1802</v>
      </c>
    </row>
    <row r="24" spans="1:9">
      <c r="A24" s="139"/>
      <c r="B24" s="41" t="s">
        <v>1803</v>
      </c>
      <c r="C24" s="41" t="s">
        <v>1161</v>
      </c>
      <c r="D24" s="41">
        <v>2789021</v>
      </c>
      <c r="E24" s="41">
        <v>2791432</v>
      </c>
      <c r="F24" s="41" t="s">
        <v>27</v>
      </c>
      <c r="G24" s="41" t="s">
        <v>1804</v>
      </c>
      <c r="H24" s="41" t="s">
        <v>27</v>
      </c>
      <c r="I24" s="41" t="s">
        <v>1805</v>
      </c>
    </row>
    <row r="25" spans="1:9">
      <c r="A25" s="139">
        <v>2</v>
      </c>
      <c r="B25" s="41" t="s">
        <v>1806</v>
      </c>
      <c r="C25" s="41" t="s">
        <v>1161</v>
      </c>
      <c r="D25" s="41">
        <v>13165118</v>
      </c>
      <c r="E25" s="41">
        <v>13165792</v>
      </c>
      <c r="F25" s="41" t="s">
        <v>27</v>
      </c>
      <c r="G25" s="41" t="s">
        <v>1807</v>
      </c>
      <c r="H25" s="41" t="s">
        <v>27</v>
      </c>
      <c r="I25" s="41" t="s">
        <v>1808</v>
      </c>
    </row>
    <row r="26" spans="1:9" ht="48">
      <c r="A26" s="139"/>
      <c r="B26" s="41" t="s">
        <v>1809</v>
      </c>
      <c r="C26" s="41" t="s">
        <v>1161</v>
      </c>
      <c r="D26" s="41">
        <v>13169618</v>
      </c>
      <c r="E26" s="41">
        <v>13172510</v>
      </c>
      <c r="F26" s="41" t="s">
        <v>27</v>
      </c>
      <c r="G26" s="41" t="s">
        <v>1810</v>
      </c>
      <c r="H26" s="41" t="s">
        <v>1811</v>
      </c>
      <c r="I26" s="41" t="s">
        <v>1812</v>
      </c>
    </row>
    <row r="27" spans="1:9" ht="24">
      <c r="A27" s="139"/>
      <c r="B27" s="41" t="s">
        <v>1813</v>
      </c>
      <c r="C27" s="41" t="s">
        <v>1161</v>
      </c>
      <c r="D27" s="41">
        <v>13177478</v>
      </c>
      <c r="E27" s="41">
        <v>13182989</v>
      </c>
      <c r="F27" s="41" t="s">
        <v>1740</v>
      </c>
      <c r="G27" s="41" t="s">
        <v>1814</v>
      </c>
      <c r="H27" s="41" t="s">
        <v>27</v>
      </c>
      <c r="I27" s="41" t="s">
        <v>1815</v>
      </c>
    </row>
    <row r="28" spans="1:9" ht="36">
      <c r="A28" s="139"/>
      <c r="B28" s="41" t="s">
        <v>1816</v>
      </c>
      <c r="C28" s="41" t="s">
        <v>1161</v>
      </c>
      <c r="D28" s="41">
        <v>13186401</v>
      </c>
      <c r="E28" s="41">
        <v>13189517</v>
      </c>
      <c r="F28" s="41" t="s">
        <v>1740</v>
      </c>
      <c r="G28" s="41" t="s">
        <v>1817</v>
      </c>
      <c r="H28" s="41" t="s">
        <v>1818</v>
      </c>
      <c r="I28" s="41" t="s">
        <v>1819</v>
      </c>
    </row>
    <row r="29" spans="1:9">
      <c r="A29" s="139"/>
      <c r="B29" s="41" t="s">
        <v>1820</v>
      </c>
      <c r="C29" s="41" t="s">
        <v>1161</v>
      </c>
      <c r="D29" s="41">
        <v>13190744</v>
      </c>
      <c r="E29" s="41">
        <v>13193750</v>
      </c>
      <c r="F29" s="41" t="s">
        <v>27</v>
      </c>
      <c r="G29" s="41" t="s">
        <v>1821</v>
      </c>
      <c r="H29" s="41" t="s">
        <v>1822</v>
      </c>
      <c r="I29" s="41" t="s">
        <v>1823</v>
      </c>
    </row>
    <row r="30" spans="1:9">
      <c r="A30" s="139"/>
      <c r="B30" s="41" t="s">
        <v>1824</v>
      </c>
      <c r="C30" s="41" t="s">
        <v>1161</v>
      </c>
      <c r="D30" s="41">
        <v>13194638</v>
      </c>
      <c r="E30" s="41">
        <v>13198285</v>
      </c>
      <c r="F30" s="41" t="s">
        <v>27</v>
      </c>
      <c r="G30" s="41" t="s">
        <v>1825</v>
      </c>
      <c r="H30" s="41" t="s">
        <v>27</v>
      </c>
      <c r="I30" s="41" t="s">
        <v>1826</v>
      </c>
    </row>
    <row r="31" spans="1:9" ht="24">
      <c r="A31" s="139"/>
      <c r="B31" s="41" t="s">
        <v>1827</v>
      </c>
      <c r="C31" s="41" t="s">
        <v>1161</v>
      </c>
      <c r="D31" s="41">
        <v>13199300</v>
      </c>
      <c r="E31" s="41">
        <v>13202080</v>
      </c>
      <c r="F31" s="41" t="s">
        <v>27</v>
      </c>
      <c r="G31" s="41" t="s">
        <v>1828</v>
      </c>
      <c r="H31" s="41" t="s">
        <v>27</v>
      </c>
      <c r="I31" s="41" t="s">
        <v>1829</v>
      </c>
    </row>
    <row r="32" spans="1:9">
      <c r="A32" s="139"/>
      <c r="B32" s="41" t="s">
        <v>1830</v>
      </c>
      <c r="C32" s="41" t="s">
        <v>1161</v>
      </c>
      <c r="D32" s="41">
        <v>13207600</v>
      </c>
      <c r="E32" s="41">
        <v>13209601</v>
      </c>
      <c r="F32" s="41" t="s">
        <v>27</v>
      </c>
      <c r="G32" s="41" t="s">
        <v>1831</v>
      </c>
      <c r="H32" s="41" t="s">
        <v>27</v>
      </c>
      <c r="I32" s="41" t="s">
        <v>1832</v>
      </c>
    </row>
    <row r="33" spans="1:9" ht="48">
      <c r="A33" s="139"/>
      <c r="B33" s="41" t="s">
        <v>1833</v>
      </c>
      <c r="C33" s="41" t="s">
        <v>1161</v>
      </c>
      <c r="D33" s="41">
        <v>13222583</v>
      </c>
      <c r="E33" s="41">
        <v>13224089</v>
      </c>
      <c r="F33" s="41" t="s">
        <v>27</v>
      </c>
      <c r="G33" s="41" t="s">
        <v>1834</v>
      </c>
      <c r="H33" s="41" t="s">
        <v>1835</v>
      </c>
      <c r="I33" s="41" t="s">
        <v>1836</v>
      </c>
    </row>
    <row r="34" spans="1:9">
      <c r="A34" s="139"/>
      <c r="B34" s="41" t="s">
        <v>1837</v>
      </c>
      <c r="C34" s="41" t="s">
        <v>1161</v>
      </c>
      <c r="D34" s="41">
        <v>13231190</v>
      </c>
      <c r="E34" s="41">
        <v>13232716</v>
      </c>
      <c r="F34" s="41" t="s">
        <v>27</v>
      </c>
      <c r="G34" s="41" t="s">
        <v>1838</v>
      </c>
      <c r="H34" s="41" t="s">
        <v>1839</v>
      </c>
      <c r="I34" s="41" t="s">
        <v>1840</v>
      </c>
    </row>
    <row r="35" spans="1:9">
      <c r="A35" s="139"/>
      <c r="B35" s="41" t="s">
        <v>1841</v>
      </c>
      <c r="C35" s="41" t="s">
        <v>1161</v>
      </c>
      <c r="D35" s="41">
        <v>13253770</v>
      </c>
      <c r="E35" s="41">
        <v>13256645</v>
      </c>
      <c r="F35" s="41" t="s">
        <v>1740</v>
      </c>
      <c r="G35" s="41" t="s">
        <v>1842</v>
      </c>
      <c r="H35" s="41" t="s">
        <v>27</v>
      </c>
      <c r="I35" s="41" t="s">
        <v>1843</v>
      </c>
    </row>
    <row r="36" spans="1:9" ht="36">
      <c r="A36" s="139"/>
      <c r="B36" s="41" t="s">
        <v>1844</v>
      </c>
      <c r="C36" s="41" t="s">
        <v>1161</v>
      </c>
      <c r="D36" s="41">
        <v>13257898</v>
      </c>
      <c r="E36" s="41">
        <v>13260211</v>
      </c>
      <c r="F36" s="41" t="s">
        <v>1740</v>
      </c>
      <c r="G36" s="41" t="s">
        <v>1845</v>
      </c>
      <c r="H36" s="41" t="s">
        <v>1846</v>
      </c>
      <c r="I36" s="41" t="s">
        <v>1847</v>
      </c>
    </row>
    <row r="37" spans="1:9">
      <c r="A37" s="139"/>
      <c r="B37" s="41" t="s">
        <v>1848</v>
      </c>
      <c r="C37" s="41" t="s">
        <v>1161</v>
      </c>
      <c r="D37" s="41">
        <v>13260524</v>
      </c>
      <c r="E37" s="41">
        <v>13261252</v>
      </c>
      <c r="F37" s="41" t="s">
        <v>1740</v>
      </c>
      <c r="G37" s="41" t="s">
        <v>1849</v>
      </c>
      <c r="H37" s="41" t="s">
        <v>27</v>
      </c>
      <c r="I37" s="41" t="s">
        <v>1850</v>
      </c>
    </row>
    <row r="38" spans="1:9">
      <c r="A38" s="139">
        <v>3</v>
      </c>
      <c r="B38" s="41" t="s">
        <v>1851</v>
      </c>
      <c r="C38" s="41" t="s">
        <v>1161</v>
      </c>
      <c r="D38" s="41">
        <v>19216714</v>
      </c>
      <c r="E38" s="41">
        <v>19217763</v>
      </c>
      <c r="F38" s="41" t="s">
        <v>1740</v>
      </c>
      <c r="G38" s="41" t="s">
        <v>1852</v>
      </c>
      <c r="H38" s="41" t="s">
        <v>1853</v>
      </c>
      <c r="I38" s="41" t="s">
        <v>1854</v>
      </c>
    </row>
    <row r="39" spans="1:9">
      <c r="A39" s="139"/>
      <c r="B39" s="41" t="s">
        <v>1855</v>
      </c>
      <c r="C39" s="41" t="s">
        <v>1161</v>
      </c>
      <c r="D39" s="41">
        <v>19217937</v>
      </c>
      <c r="E39" s="41">
        <v>19218908</v>
      </c>
      <c r="F39" s="41" t="s">
        <v>27</v>
      </c>
      <c r="G39" s="41" t="s">
        <v>1856</v>
      </c>
      <c r="H39" s="41" t="s">
        <v>1857</v>
      </c>
      <c r="I39" s="41" t="s">
        <v>1858</v>
      </c>
    </row>
    <row r="40" spans="1:9">
      <c r="A40" s="139"/>
      <c r="B40" s="41" t="s">
        <v>1859</v>
      </c>
      <c r="C40" s="41" t="s">
        <v>1161</v>
      </c>
      <c r="D40" s="41">
        <v>19235530</v>
      </c>
      <c r="E40" s="41">
        <v>19237074</v>
      </c>
      <c r="F40" s="41" t="s">
        <v>27</v>
      </c>
      <c r="G40" s="41" t="s">
        <v>1860</v>
      </c>
      <c r="H40" s="41" t="s">
        <v>27</v>
      </c>
      <c r="I40" s="41" t="s">
        <v>1861</v>
      </c>
    </row>
    <row r="41" spans="1:9">
      <c r="A41" s="139"/>
      <c r="B41" s="41" t="s">
        <v>1862</v>
      </c>
      <c r="C41" s="41" t="s">
        <v>1161</v>
      </c>
      <c r="D41" s="41">
        <v>19250649</v>
      </c>
      <c r="E41" s="41">
        <v>19251200</v>
      </c>
      <c r="F41" s="41" t="s">
        <v>27</v>
      </c>
      <c r="G41" s="41" t="s">
        <v>1863</v>
      </c>
      <c r="H41" s="41" t="s">
        <v>27</v>
      </c>
      <c r="I41" s="41" t="s">
        <v>1864</v>
      </c>
    </row>
    <row r="42" spans="1:9">
      <c r="A42" s="139"/>
      <c r="B42" s="41" t="s">
        <v>1865</v>
      </c>
      <c r="C42" s="41" t="s">
        <v>1161</v>
      </c>
      <c r="D42" s="41">
        <v>19257420</v>
      </c>
      <c r="E42" s="41">
        <v>19258110</v>
      </c>
      <c r="F42" s="41" t="s">
        <v>27</v>
      </c>
      <c r="G42" s="41" t="s">
        <v>27</v>
      </c>
      <c r="H42" s="41" t="s">
        <v>27</v>
      </c>
      <c r="I42" s="41" t="s">
        <v>27</v>
      </c>
    </row>
    <row r="43" spans="1:9">
      <c r="A43" s="139"/>
      <c r="B43" s="41" t="s">
        <v>1866</v>
      </c>
      <c r="C43" s="41" t="s">
        <v>1161</v>
      </c>
      <c r="D43" s="41">
        <v>19258176</v>
      </c>
      <c r="E43" s="41">
        <v>19259588</v>
      </c>
      <c r="F43" s="41" t="s">
        <v>1740</v>
      </c>
      <c r="G43" s="41" t="s">
        <v>27</v>
      </c>
      <c r="H43" s="41" t="s">
        <v>27</v>
      </c>
      <c r="I43" s="41" t="s">
        <v>27</v>
      </c>
    </row>
    <row r="44" spans="1:9">
      <c r="A44" s="139"/>
      <c r="B44" s="41" t="s">
        <v>1867</v>
      </c>
      <c r="C44" s="41" t="s">
        <v>1161</v>
      </c>
      <c r="D44" s="41">
        <v>19259720</v>
      </c>
      <c r="E44" s="41">
        <v>19260424</v>
      </c>
      <c r="F44" s="41" t="s">
        <v>27</v>
      </c>
      <c r="G44" s="41" t="s">
        <v>27</v>
      </c>
      <c r="H44" s="41" t="s">
        <v>27</v>
      </c>
      <c r="I44" s="41" t="s">
        <v>27</v>
      </c>
    </row>
    <row r="45" spans="1:9">
      <c r="A45" s="139"/>
      <c r="B45" s="41" t="s">
        <v>1868</v>
      </c>
      <c r="C45" s="41" t="s">
        <v>1161</v>
      </c>
      <c r="D45" s="41">
        <v>19260918</v>
      </c>
      <c r="E45" s="41">
        <v>19261651</v>
      </c>
      <c r="F45" s="41" t="s">
        <v>27</v>
      </c>
      <c r="G45" s="41" t="s">
        <v>27</v>
      </c>
      <c r="H45" s="41" t="s">
        <v>27</v>
      </c>
      <c r="I45" s="41" t="s">
        <v>27</v>
      </c>
    </row>
    <row r="46" spans="1:9">
      <c r="A46" s="139"/>
      <c r="B46" s="41" t="s">
        <v>1869</v>
      </c>
      <c r="C46" s="41" t="s">
        <v>1161</v>
      </c>
      <c r="D46" s="41">
        <v>19263735</v>
      </c>
      <c r="E46" s="41">
        <v>19266592</v>
      </c>
      <c r="F46" s="41" t="s">
        <v>1740</v>
      </c>
      <c r="G46" s="41" t="s">
        <v>1870</v>
      </c>
      <c r="H46" s="41" t="s">
        <v>27</v>
      </c>
      <c r="I46" s="41" t="s">
        <v>1871</v>
      </c>
    </row>
    <row r="47" spans="1:9">
      <c r="A47" s="139"/>
      <c r="B47" s="41" t="s">
        <v>1872</v>
      </c>
      <c r="C47" s="41" t="s">
        <v>1161</v>
      </c>
      <c r="D47" s="41">
        <v>19269634</v>
      </c>
      <c r="E47" s="41">
        <v>19270340</v>
      </c>
      <c r="F47" s="41" t="s">
        <v>27</v>
      </c>
      <c r="G47" s="41" t="s">
        <v>1873</v>
      </c>
      <c r="H47" s="41" t="s">
        <v>1874</v>
      </c>
      <c r="I47" s="41" t="s">
        <v>1875</v>
      </c>
    </row>
    <row r="48" spans="1:9">
      <c r="A48" s="139"/>
      <c r="B48" s="41" t="s">
        <v>1876</v>
      </c>
      <c r="C48" s="41" t="s">
        <v>1161</v>
      </c>
      <c r="D48" s="41">
        <v>19296276</v>
      </c>
      <c r="E48" s="41">
        <v>19298139</v>
      </c>
      <c r="F48" s="41" t="s">
        <v>1740</v>
      </c>
      <c r="G48" s="41" t="s">
        <v>1877</v>
      </c>
      <c r="H48" s="41" t="s">
        <v>27</v>
      </c>
      <c r="I48" s="41" t="s">
        <v>1878</v>
      </c>
    </row>
    <row r="49" spans="1:9">
      <c r="A49" s="139"/>
      <c r="B49" s="41" t="s">
        <v>1879</v>
      </c>
      <c r="C49" s="41" t="s">
        <v>1161</v>
      </c>
      <c r="D49" s="41">
        <v>19307164</v>
      </c>
      <c r="E49" s="41">
        <v>19309671</v>
      </c>
      <c r="F49" s="41" t="s">
        <v>1740</v>
      </c>
      <c r="G49" s="41" t="s">
        <v>1880</v>
      </c>
      <c r="H49" s="41" t="s">
        <v>27</v>
      </c>
      <c r="I49" s="41" t="s">
        <v>1878</v>
      </c>
    </row>
    <row r="50" spans="1:9">
      <c r="A50" s="139">
        <v>4</v>
      </c>
      <c r="B50" s="41" t="s">
        <v>1881</v>
      </c>
      <c r="C50" s="41" t="s">
        <v>1161</v>
      </c>
      <c r="D50" s="41">
        <v>25958728</v>
      </c>
      <c r="E50" s="41">
        <v>25960246</v>
      </c>
      <c r="F50" s="41" t="s">
        <v>1740</v>
      </c>
      <c r="G50" s="41" t="s">
        <v>1882</v>
      </c>
      <c r="H50" s="41" t="s">
        <v>27</v>
      </c>
      <c r="I50" s="41" t="s">
        <v>1883</v>
      </c>
    </row>
    <row r="51" spans="1:9">
      <c r="A51" s="139"/>
      <c r="B51" s="41" t="s">
        <v>1884</v>
      </c>
      <c r="C51" s="41" t="s">
        <v>1161</v>
      </c>
      <c r="D51" s="41">
        <v>25966254</v>
      </c>
      <c r="E51" s="41">
        <v>25966556</v>
      </c>
      <c r="F51" s="41" t="s">
        <v>1740</v>
      </c>
      <c r="G51" s="41" t="s">
        <v>1885</v>
      </c>
      <c r="H51" s="41" t="s">
        <v>27</v>
      </c>
      <c r="I51" s="41" t="s">
        <v>1886</v>
      </c>
    </row>
    <row r="52" spans="1:9" ht="36">
      <c r="A52" s="139"/>
      <c r="B52" s="41" t="s">
        <v>1887</v>
      </c>
      <c r="C52" s="41" t="s">
        <v>1161</v>
      </c>
      <c r="D52" s="41">
        <v>25966847</v>
      </c>
      <c r="E52" s="41">
        <v>25968468</v>
      </c>
      <c r="F52" s="41" t="s">
        <v>27</v>
      </c>
      <c r="G52" s="41" t="s">
        <v>1888</v>
      </c>
      <c r="H52" s="41" t="s">
        <v>27</v>
      </c>
      <c r="I52" s="41" t="s">
        <v>1889</v>
      </c>
    </row>
    <row r="53" spans="1:9">
      <c r="A53" s="139"/>
      <c r="B53" s="41" t="s">
        <v>1890</v>
      </c>
      <c r="C53" s="41" t="s">
        <v>1161</v>
      </c>
      <c r="D53" s="41">
        <v>25972313</v>
      </c>
      <c r="E53" s="41">
        <v>25976295</v>
      </c>
      <c r="F53" s="41" t="s">
        <v>1740</v>
      </c>
      <c r="G53" s="41" t="s">
        <v>27</v>
      </c>
      <c r="H53" s="41" t="s">
        <v>27</v>
      </c>
      <c r="I53" s="41" t="s">
        <v>27</v>
      </c>
    </row>
    <row r="54" spans="1:9">
      <c r="A54" s="139"/>
      <c r="B54" s="41" t="s">
        <v>1891</v>
      </c>
      <c r="C54" s="41" t="s">
        <v>1161</v>
      </c>
      <c r="D54" s="41">
        <v>25987894</v>
      </c>
      <c r="E54" s="41">
        <v>25990392</v>
      </c>
      <c r="F54" s="41" t="s">
        <v>1740</v>
      </c>
      <c r="G54" s="41" t="s">
        <v>27</v>
      </c>
      <c r="H54" s="41" t="s">
        <v>27</v>
      </c>
      <c r="I54" s="41" t="s">
        <v>27</v>
      </c>
    </row>
    <row r="55" spans="1:9">
      <c r="A55" s="139"/>
      <c r="B55" s="41" t="s">
        <v>1892</v>
      </c>
      <c r="C55" s="41" t="s">
        <v>1161</v>
      </c>
      <c r="D55" s="41">
        <v>26017014</v>
      </c>
      <c r="E55" s="41">
        <v>26018678</v>
      </c>
      <c r="F55" s="41" t="s">
        <v>1740</v>
      </c>
      <c r="G55" s="41" t="s">
        <v>27</v>
      </c>
      <c r="H55" s="41" t="s">
        <v>27</v>
      </c>
      <c r="I55" s="41" t="s">
        <v>27</v>
      </c>
    </row>
    <row r="56" spans="1:9" ht="36">
      <c r="A56" s="139"/>
      <c r="B56" s="41" t="s">
        <v>1893</v>
      </c>
      <c r="C56" s="41" t="s">
        <v>1161</v>
      </c>
      <c r="D56" s="41">
        <v>26026896</v>
      </c>
      <c r="E56" s="41">
        <v>26029346</v>
      </c>
      <c r="F56" s="41" t="s">
        <v>1740</v>
      </c>
      <c r="G56" s="41" t="s">
        <v>1894</v>
      </c>
      <c r="H56" s="41" t="s">
        <v>1895</v>
      </c>
      <c r="I56" s="41" t="s">
        <v>1896</v>
      </c>
    </row>
    <row r="57" spans="1:9">
      <c r="A57" s="139"/>
      <c r="B57" s="41" t="s">
        <v>1897</v>
      </c>
      <c r="C57" s="41" t="s">
        <v>1161</v>
      </c>
      <c r="D57" s="41">
        <v>26029973</v>
      </c>
      <c r="E57" s="41">
        <v>26034844</v>
      </c>
      <c r="F57" s="41" t="s">
        <v>27</v>
      </c>
      <c r="G57" s="41" t="s">
        <v>27</v>
      </c>
      <c r="H57" s="41" t="s">
        <v>27</v>
      </c>
      <c r="I57" s="41" t="s">
        <v>27</v>
      </c>
    </row>
    <row r="58" spans="1:9">
      <c r="A58" s="139">
        <v>5</v>
      </c>
      <c r="B58" s="41" t="s">
        <v>1898</v>
      </c>
      <c r="C58" s="41" t="s">
        <v>1161</v>
      </c>
      <c r="D58" s="41">
        <v>32549882</v>
      </c>
      <c r="E58" s="41">
        <v>32550559</v>
      </c>
      <c r="F58" s="41" t="s">
        <v>27</v>
      </c>
      <c r="G58" s="41" t="s">
        <v>1899</v>
      </c>
      <c r="H58" s="41" t="s">
        <v>27</v>
      </c>
      <c r="I58" s="41" t="s">
        <v>1900</v>
      </c>
    </row>
    <row r="59" spans="1:9">
      <c r="A59" s="139"/>
      <c r="B59" s="41" t="s">
        <v>1901</v>
      </c>
      <c r="C59" s="41" t="s">
        <v>1161</v>
      </c>
      <c r="D59" s="41">
        <v>32550904</v>
      </c>
      <c r="E59" s="41">
        <v>32555036</v>
      </c>
      <c r="F59" s="41" t="s">
        <v>1740</v>
      </c>
      <c r="G59" s="41" t="s">
        <v>27</v>
      </c>
      <c r="H59" s="41" t="s">
        <v>27</v>
      </c>
      <c r="I59" s="41" t="s">
        <v>27</v>
      </c>
    </row>
    <row r="60" spans="1:9">
      <c r="A60" s="139"/>
      <c r="B60" s="41" t="s">
        <v>1902</v>
      </c>
      <c r="C60" s="41" t="s">
        <v>1161</v>
      </c>
      <c r="D60" s="41">
        <v>32566774</v>
      </c>
      <c r="E60" s="41">
        <v>32568995</v>
      </c>
      <c r="F60" s="41" t="s">
        <v>27</v>
      </c>
      <c r="G60" s="41" t="s">
        <v>27</v>
      </c>
      <c r="H60" s="41" t="s">
        <v>27</v>
      </c>
      <c r="I60" s="41" t="s">
        <v>27</v>
      </c>
    </row>
    <row r="61" spans="1:9">
      <c r="A61" s="139"/>
      <c r="B61" s="41" t="s">
        <v>1903</v>
      </c>
      <c r="C61" s="41" t="s">
        <v>1161</v>
      </c>
      <c r="D61" s="41">
        <v>32576866</v>
      </c>
      <c r="E61" s="41">
        <v>32578882</v>
      </c>
      <c r="F61" s="41" t="s">
        <v>1740</v>
      </c>
      <c r="G61" s="41" t="s">
        <v>27</v>
      </c>
      <c r="H61" s="41" t="s">
        <v>27</v>
      </c>
      <c r="I61" s="41" t="s">
        <v>27</v>
      </c>
    </row>
    <row r="62" spans="1:9">
      <c r="A62" s="139"/>
      <c r="B62" s="41" t="s">
        <v>1904</v>
      </c>
      <c r="C62" s="41" t="s">
        <v>1161</v>
      </c>
      <c r="D62" s="41">
        <v>32592187</v>
      </c>
      <c r="E62" s="41">
        <v>32594560</v>
      </c>
      <c r="F62" s="41" t="s">
        <v>1740</v>
      </c>
      <c r="G62" s="41" t="s">
        <v>27</v>
      </c>
      <c r="H62" s="41" t="s">
        <v>27</v>
      </c>
      <c r="I62" s="41" t="s">
        <v>27</v>
      </c>
    </row>
    <row r="63" spans="1:9" ht="36">
      <c r="A63" s="139"/>
      <c r="B63" s="41" t="s">
        <v>1905</v>
      </c>
      <c r="C63" s="41" t="s">
        <v>1161</v>
      </c>
      <c r="D63" s="41">
        <v>32605082</v>
      </c>
      <c r="E63" s="41">
        <v>32607877</v>
      </c>
      <c r="F63" s="41" t="s">
        <v>27</v>
      </c>
      <c r="G63" s="41" t="s">
        <v>1906</v>
      </c>
      <c r="H63" s="41" t="s">
        <v>1907</v>
      </c>
      <c r="I63" s="41" t="s">
        <v>1908</v>
      </c>
    </row>
    <row r="64" spans="1:9">
      <c r="A64" s="139"/>
      <c r="B64" s="41" t="s">
        <v>1909</v>
      </c>
      <c r="C64" s="41" t="s">
        <v>1161</v>
      </c>
      <c r="D64" s="41">
        <v>32647462</v>
      </c>
      <c r="E64" s="41">
        <v>32655303</v>
      </c>
      <c r="F64" s="41" t="s">
        <v>1740</v>
      </c>
      <c r="G64" s="41" t="s">
        <v>1910</v>
      </c>
      <c r="H64" s="41" t="s">
        <v>27</v>
      </c>
      <c r="I64" s="41" t="s">
        <v>1911</v>
      </c>
    </row>
    <row r="65" spans="1:9">
      <c r="A65" s="139"/>
      <c r="B65" s="41" t="s">
        <v>1912</v>
      </c>
      <c r="C65" s="41" t="s">
        <v>1161</v>
      </c>
      <c r="D65" s="41">
        <v>32669979</v>
      </c>
      <c r="E65" s="41">
        <v>32670927</v>
      </c>
      <c r="F65" s="41" t="s">
        <v>27</v>
      </c>
      <c r="G65" s="41" t="s">
        <v>27</v>
      </c>
      <c r="H65" s="41" t="s">
        <v>27</v>
      </c>
      <c r="I65" s="41" t="s">
        <v>27</v>
      </c>
    </row>
    <row r="66" spans="1:9">
      <c r="A66" s="139"/>
      <c r="B66" s="41" t="s">
        <v>1913</v>
      </c>
      <c r="C66" s="41" t="s">
        <v>1161</v>
      </c>
      <c r="D66" s="41">
        <v>32679909</v>
      </c>
      <c r="E66" s="41">
        <v>32682985</v>
      </c>
      <c r="F66" s="41" t="s">
        <v>27</v>
      </c>
      <c r="G66" s="41" t="s">
        <v>1914</v>
      </c>
      <c r="H66" s="41" t="s">
        <v>1915</v>
      </c>
      <c r="I66" s="41" t="s">
        <v>1916</v>
      </c>
    </row>
    <row r="67" spans="1:9">
      <c r="A67" s="139"/>
      <c r="B67" s="41" t="s">
        <v>1917</v>
      </c>
      <c r="C67" s="41" t="s">
        <v>1161</v>
      </c>
      <c r="D67" s="41">
        <v>32688673</v>
      </c>
      <c r="E67" s="41">
        <v>32689753</v>
      </c>
      <c r="F67" s="41" t="s">
        <v>27</v>
      </c>
      <c r="G67" s="41" t="s">
        <v>1918</v>
      </c>
      <c r="H67" s="41" t="s">
        <v>1919</v>
      </c>
      <c r="I67" s="41" t="s">
        <v>1920</v>
      </c>
    </row>
    <row r="68" spans="1:9">
      <c r="A68" s="139"/>
      <c r="B68" s="41" t="s">
        <v>1921</v>
      </c>
      <c r="C68" s="41" t="s">
        <v>1161</v>
      </c>
      <c r="D68" s="41">
        <v>32690231</v>
      </c>
      <c r="E68" s="41">
        <v>32698120</v>
      </c>
      <c r="F68" s="41" t="s">
        <v>1740</v>
      </c>
      <c r="G68" s="41" t="s">
        <v>27</v>
      </c>
      <c r="H68" s="41" t="s">
        <v>27</v>
      </c>
      <c r="I68" s="41" t="s">
        <v>27</v>
      </c>
    </row>
    <row r="69" spans="1:9">
      <c r="A69" s="139"/>
      <c r="B69" s="41" t="s">
        <v>1922</v>
      </c>
      <c r="C69" s="41" t="s">
        <v>1161</v>
      </c>
      <c r="D69" s="41">
        <v>32712433</v>
      </c>
      <c r="E69" s="41">
        <v>32713595</v>
      </c>
      <c r="F69" s="41" t="s">
        <v>27</v>
      </c>
      <c r="G69" s="41" t="s">
        <v>27</v>
      </c>
      <c r="H69" s="41" t="s">
        <v>27</v>
      </c>
      <c r="I69" s="41" t="s">
        <v>27</v>
      </c>
    </row>
    <row r="70" spans="1:9">
      <c r="A70" s="139"/>
      <c r="B70" s="41" t="s">
        <v>1923</v>
      </c>
      <c r="C70" s="41" t="s">
        <v>1161</v>
      </c>
      <c r="D70" s="41">
        <v>32713659</v>
      </c>
      <c r="E70" s="41">
        <v>32716640</v>
      </c>
      <c r="F70" s="41" t="s">
        <v>1740</v>
      </c>
      <c r="G70" s="41" t="s">
        <v>1924</v>
      </c>
      <c r="H70" s="41" t="s">
        <v>1925</v>
      </c>
      <c r="I70" s="41" t="s">
        <v>1926</v>
      </c>
    </row>
    <row r="71" spans="1:9" ht="24">
      <c r="A71" s="139"/>
      <c r="B71" s="41" t="s">
        <v>1927</v>
      </c>
      <c r="C71" s="41" t="s">
        <v>1161</v>
      </c>
      <c r="D71" s="41">
        <v>32731582</v>
      </c>
      <c r="E71" s="41">
        <v>32733282</v>
      </c>
      <c r="F71" s="41" t="s">
        <v>1740</v>
      </c>
      <c r="G71" s="41" t="s">
        <v>1928</v>
      </c>
      <c r="H71" s="41" t="s">
        <v>1929</v>
      </c>
      <c r="I71" s="41" t="s">
        <v>1930</v>
      </c>
    </row>
    <row r="72" spans="1:9" ht="36">
      <c r="A72" s="139"/>
      <c r="B72" s="41" t="s">
        <v>1931</v>
      </c>
      <c r="C72" s="41" t="s">
        <v>1161</v>
      </c>
      <c r="D72" s="41">
        <v>32734346</v>
      </c>
      <c r="E72" s="41">
        <v>32738451</v>
      </c>
      <c r="F72" s="41" t="s">
        <v>27</v>
      </c>
      <c r="G72" s="41" t="s">
        <v>1932</v>
      </c>
      <c r="H72" s="41" t="s">
        <v>27</v>
      </c>
      <c r="I72" s="41" t="s">
        <v>1933</v>
      </c>
    </row>
    <row r="73" spans="1:9">
      <c r="A73" s="139"/>
      <c r="B73" s="41" t="s">
        <v>1934</v>
      </c>
      <c r="C73" s="41" t="s">
        <v>1161</v>
      </c>
      <c r="D73" s="41">
        <v>32744384</v>
      </c>
      <c r="E73" s="41">
        <v>32745414</v>
      </c>
      <c r="F73" s="41" t="s">
        <v>27</v>
      </c>
      <c r="G73" s="41" t="s">
        <v>1935</v>
      </c>
      <c r="H73" s="41" t="s">
        <v>1936</v>
      </c>
      <c r="I73" s="41" t="s">
        <v>1937</v>
      </c>
    </row>
    <row r="74" spans="1:9">
      <c r="A74" s="139"/>
      <c r="B74" s="41" t="s">
        <v>1938</v>
      </c>
      <c r="C74" s="41" t="s">
        <v>1161</v>
      </c>
      <c r="D74" s="41">
        <v>32746616</v>
      </c>
      <c r="E74" s="41">
        <v>32747596</v>
      </c>
      <c r="F74" s="41" t="s">
        <v>27</v>
      </c>
      <c r="G74" s="41" t="s">
        <v>1939</v>
      </c>
      <c r="H74" s="41" t="s">
        <v>27</v>
      </c>
      <c r="I74" s="41" t="s">
        <v>1940</v>
      </c>
    </row>
    <row r="75" spans="1:9">
      <c r="A75" s="139"/>
      <c r="B75" s="41" t="s">
        <v>1941</v>
      </c>
      <c r="C75" s="41" t="s">
        <v>1161</v>
      </c>
      <c r="D75" s="41">
        <v>32754318</v>
      </c>
      <c r="E75" s="41">
        <v>32755584</v>
      </c>
      <c r="F75" s="41" t="s">
        <v>1740</v>
      </c>
      <c r="G75" s="41" t="s">
        <v>27</v>
      </c>
      <c r="H75" s="41" t="s">
        <v>27</v>
      </c>
      <c r="I75" s="41" t="s">
        <v>27</v>
      </c>
    </row>
    <row r="76" spans="1:9">
      <c r="A76" s="139"/>
      <c r="B76" s="41" t="s">
        <v>1942</v>
      </c>
      <c r="C76" s="41" t="s">
        <v>1161</v>
      </c>
      <c r="D76" s="41">
        <v>32760801</v>
      </c>
      <c r="E76" s="41">
        <v>32761438</v>
      </c>
      <c r="F76" s="41" t="s">
        <v>1740</v>
      </c>
      <c r="G76" s="41" t="s">
        <v>27</v>
      </c>
      <c r="H76" s="41" t="s">
        <v>27</v>
      </c>
      <c r="I76" s="41" t="s">
        <v>27</v>
      </c>
    </row>
    <row r="77" spans="1:9">
      <c r="A77" s="139"/>
      <c r="B77" s="41" t="s">
        <v>1943</v>
      </c>
      <c r="C77" s="41" t="s">
        <v>1161</v>
      </c>
      <c r="D77" s="41">
        <v>32761681</v>
      </c>
      <c r="E77" s="41">
        <v>32762075</v>
      </c>
      <c r="F77" s="41" t="s">
        <v>27</v>
      </c>
      <c r="G77" s="41" t="s">
        <v>27</v>
      </c>
      <c r="H77" s="41" t="s">
        <v>27</v>
      </c>
      <c r="I77" s="41" t="s">
        <v>27</v>
      </c>
    </row>
    <row r="78" spans="1:9">
      <c r="A78" s="139"/>
      <c r="B78" s="41" t="s">
        <v>1944</v>
      </c>
      <c r="C78" s="41" t="s">
        <v>1161</v>
      </c>
      <c r="D78" s="41">
        <v>32765001</v>
      </c>
      <c r="E78" s="41">
        <v>32766656</v>
      </c>
      <c r="F78" s="41" t="s">
        <v>1740</v>
      </c>
      <c r="G78" s="41" t="s">
        <v>1945</v>
      </c>
      <c r="H78" s="41" t="s">
        <v>27</v>
      </c>
      <c r="I78" s="41" t="s">
        <v>1946</v>
      </c>
    </row>
    <row r="79" spans="1:9">
      <c r="A79" s="139"/>
      <c r="B79" s="41" t="s">
        <v>1947</v>
      </c>
      <c r="C79" s="41" t="s">
        <v>1161</v>
      </c>
      <c r="D79" s="41">
        <v>32776903</v>
      </c>
      <c r="E79" s="41">
        <v>32778955</v>
      </c>
      <c r="F79" s="41" t="s">
        <v>1740</v>
      </c>
      <c r="G79" s="41" t="s">
        <v>1948</v>
      </c>
      <c r="H79" s="41" t="s">
        <v>1949</v>
      </c>
      <c r="I79" s="41" t="s">
        <v>1950</v>
      </c>
    </row>
    <row r="80" spans="1:9">
      <c r="A80" s="139"/>
      <c r="B80" s="41" t="s">
        <v>1951</v>
      </c>
      <c r="C80" s="41" t="s">
        <v>1161</v>
      </c>
      <c r="D80" s="41">
        <v>32786991</v>
      </c>
      <c r="E80" s="41">
        <v>32793475</v>
      </c>
      <c r="F80" s="41" t="s">
        <v>1740</v>
      </c>
      <c r="G80" s="41" t="s">
        <v>27</v>
      </c>
      <c r="H80" s="41" t="s">
        <v>27</v>
      </c>
      <c r="I80" s="41" t="s">
        <v>27</v>
      </c>
    </row>
    <row r="81" spans="1:9">
      <c r="A81" s="139"/>
      <c r="B81" s="41" t="s">
        <v>1952</v>
      </c>
      <c r="C81" s="41" t="s">
        <v>1161</v>
      </c>
      <c r="D81" s="41">
        <v>32798798</v>
      </c>
      <c r="E81" s="41">
        <v>32808635</v>
      </c>
      <c r="F81" s="41" t="s">
        <v>1740</v>
      </c>
      <c r="G81" s="41" t="s">
        <v>1953</v>
      </c>
      <c r="H81" s="41" t="s">
        <v>1954</v>
      </c>
      <c r="I81" s="41" t="s">
        <v>1955</v>
      </c>
    </row>
    <row r="82" spans="1:9">
      <c r="A82" s="139"/>
      <c r="B82" s="41" t="s">
        <v>1956</v>
      </c>
      <c r="C82" s="41" t="s">
        <v>1161</v>
      </c>
      <c r="D82" s="41">
        <v>32808706</v>
      </c>
      <c r="E82" s="41">
        <v>32809551</v>
      </c>
      <c r="F82" s="41" t="s">
        <v>1740</v>
      </c>
      <c r="G82" s="41" t="s">
        <v>27</v>
      </c>
      <c r="H82" s="41" t="s">
        <v>27</v>
      </c>
      <c r="I82" s="41" t="s">
        <v>27</v>
      </c>
    </row>
    <row r="83" spans="1:9">
      <c r="A83" s="139">
        <v>6</v>
      </c>
      <c r="B83" s="41" t="s">
        <v>1957</v>
      </c>
      <c r="C83" s="41" t="s">
        <v>1161</v>
      </c>
      <c r="D83" s="41">
        <v>33036244</v>
      </c>
      <c r="E83" s="41">
        <v>33036647</v>
      </c>
      <c r="F83" s="41" t="s">
        <v>27</v>
      </c>
      <c r="G83" s="41" t="s">
        <v>27</v>
      </c>
      <c r="H83" s="41" t="s">
        <v>27</v>
      </c>
      <c r="I83" s="41" t="s">
        <v>27</v>
      </c>
    </row>
    <row r="84" spans="1:9">
      <c r="A84" s="139"/>
      <c r="B84" s="41" t="s">
        <v>1958</v>
      </c>
      <c r="C84" s="41" t="s">
        <v>1161</v>
      </c>
      <c r="D84" s="41">
        <v>33050503</v>
      </c>
      <c r="E84" s="41">
        <v>33051261</v>
      </c>
      <c r="F84" s="41" t="s">
        <v>1740</v>
      </c>
      <c r="G84" s="41" t="s">
        <v>27</v>
      </c>
      <c r="H84" s="41" t="s">
        <v>27</v>
      </c>
      <c r="I84" s="41" t="s">
        <v>27</v>
      </c>
    </row>
    <row r="85" spans="1:9">
      <c r="A85" s="139"/>
      <c r="B85" s="41" t="s">
        <v>1959</v>
      </c>
      <c r="C85" s="41" t="s">
        <v>1161</v>
      </c>
      <c r="D85" s="41">
        <v>33056178</v>
      </c>
      <c r="E85" s="41">
        <v>33058893</v>
      </c>
      <c r="F85" s="41" t="s">
        <v>1740</v>
      </c>
      <c r="G85" s="41" t="s">
        <v>27</v>
      </c>
      <c r="H85" s="41" t="s">
        <v>27</v>
      </c>
      <c r="I85" s="41" t="s">
        <v>27</v>
      </c>
    </row>
    <row r="86" spans="1:9">
      <c r="A86" s="139"/>
      <c r="B86" s="41" t="s">
        <v>1960</v>
      </c>
      <c r="C86" s="41" t="s">
        <v>1161</v>
      </c>
      <c r="D86" s="41">
        <v>33077247</v>
      </c>
      <c r="E86" s="41">
        <v>33079263</v>
      </c>
      <c r="F86" s="41" t="s">
        <v>1740</v>
      </c>
      <c r="G86" s="41" t="s">
        <v>1961</v>
      </c>
      <c r="H86" s="41" t="s">
        <v>1962</v>
      </c>
      <c r="I86" s="41" t="s">
        <v>1963</v>
      </c>
    </row>
    <row r="87" spans="1:9">
      <c r="A87" s="139"/>
      <c r="B87" s="41" t="s">
        <v>1964</v>
      </c>
      <c r="C87" s="41" t="s">
        <v>1161</v>
      </c>
      <c r="D87" s="41">
        <v>33083090</v>
      </c>
      <c r="E87" s="41">
        <v>33085322</v>
      </c>
      <c r="F87" s="41" t="s">
        <v>27</v>
      </c>
      <c r="G87" s="41" t="s">
        <v>27</v>
      </c>
      <c r="H87" s="41" t="s">
        <v>27</v>
      </c>
      <c r="I87" s="41" t="s">
        <v>27</v>
      </c>
    </row>
    <row r="88" spans="1:9">
      <c r="A88" s="139"/>
      <c r="B88" s="41" t="s">
        <v>1965</v>
      </c>
      <c r="C88" s="41" t="s">
        <v>1161</v>
      </c>
      <c r="D88" s="41">
        <v>33085421</v>
      </c>
      <c r="E88" s="41">
        <v>33089197</v>
      </c>
      <c r="F88" s="41" t="s">
        <v>27</v>
      </c>
      <c r="G88" s="41" t="s">
        <v>27</v>
      </c>
      <c r="H88" s="41" t="s">
        <v>27</v>
      </c>
      <c r="I88" s="41" t="s">
        <v>27</v>
      </c>
    </row>
    <row r="89" spans="1:9">
      <c r="A89" s="139"/>
      <c r="B89" s="41" t="s">
        <v>1966</v>
      </c>
      <c r="C89" s="41" t="s">
        <v>1161</v>
      </c>
      <c r="D89" s="41">
        <v>33095796</v>
      </c>
      <c r="E89" s="41">
        <v>33096535</v>
      </c>
      <c r="F89" s="41" t="s">
        <v>27</v>
      </c>
      <c r="G89" s="41" t="s">
        <v>27</v>
      </c>
      <c r="H89" s="41" t="s">
        <v>27</v>
      </c>
      <c r="I89" s="41" t="s">
        <v>27</v>
      </c>
    </row>
    <row r="90" spans="1:9">
      <c r="A90" s="139"/>
      <c r="B90" s="41" t="s">
        <v>1967</v>
      </c>
      <c r="C90" s="41" t="s">
        <v>1161</v>
      </c>
      <c r="D90" s="41">
        <v>33099165</v>
      </c>
      <c r="E90" s="41">
        <v>33101837</v>
      </c>
      <c r="F90" s="41" t="s">
        <v>27</v>
      </c>
      <c r="G90" s="41" t="s">
        <v>27</v>
      </c>
      <c r="H90" s="41" t="s">
        <v>27</v>
      </c>
      <c r="I90" s="41" t="s">
        <v>27</v>
      </c>
    </row>
    <row r="91" spans="1:9">
      <c r="A91" s="139"/>
      <c r="B91" s="41" t="s">
        <v>1968</v>
      </c>
      <c r="C91" s="41" t="s">
        <v>1161</v>
      </c>
      <c r="D91" s="41">
        <v>33110543</v>
      </c>
      <c r="E91" s="41">
        <v>33111707</v>
      </c>
      <c r="F91" s="41" t="s">
        <v>27</v>
      </c>
      <c r="G91" s="41" t="s">
        <v>27</v>
      </c>
      <c r="H91" s="41" t="s">
        <v>27</v>
      </c>
      <c r="I91" s="41" t="s">
        <v>27</v>
      </c>
    </row>
    <row r="92" spans="1:9">
      <c r="A92" s="139"/>
      <c r="B92" s="41" t="s">
        <v>1969</v>
      </c>
      <c r="C92" s="41" t="s">
        <v>1161</v>
      </c>
      <c r="D92" s="41">
        <v>33126839</v>
      </c>
      <c r="E92" s="41">
        <v>33127779</v>
      </c>
      <c r="F92" s="41" t="s">
        <v>27</v>
      </c>
      <c r="G92" s="41" t="s">
        <v>27</v>
      </c>
      <c r="H92" s="41" t="s">
        <v>27</v>
      </c>
      <c r="I92" s="41" t="s">
        <v>27</v>
      </c>
    </row>
    <row r="93" spans="1:9">
      <c r="A93" s="139"/>
      <c r="B93" s="41" t="s">
        <v>1970</v>
      </c>
      <c r="C93" s="41" t="s">
        <v>1161</v>
      </c>
      <c r="D93" s="41">
        <v>33130119</v>
      </c>
      <c r="E93" s="41">
        <v>33132555</v>
      </c>
      <c r="F93" s="41" t="s">
        <v>27</v>
      </c>
      <c r="G93" s="41" t="s">
        <v>1971</v>
      </c>
      <c r="H93" s="41" t="s">
        <v>27</v>
      </c>
      <c r="I93" s="41" t="s">
        <v>1972</v>
      </c>
    </row>
    <row r="94" spans="1:9">
      <c r="A94" s="139"/>
      <c r="B94" s="41" t="s">
        <v>1973</v>
      </c>
      <c r="C94" s="41" t="s">
        <v>1161</v>
      </c>
      <c r="D94" s="41">
        <v>33146015</v>
      </c>
      <c r="E94" s="41">
        <v>33147673</v>
      </c>
      <c r="F94" s="41" t="s">
        <v>1740</v>
      </c>
      <c r="G94" s="41" t="s">
        <v>27</v>
      </c>
      <c r="H94" s="41" t="s">
        <v>27</v>
      </c>
      <c r="I94" s="41" t="s">
        <v>27</v>
      </c>
    </row>
    <row r="95" spans="1:9">
      <c r="A95" s="139"/>
      <c r="B95" s="41" t="s">
        <v>1974</v>
      </c>
      <c r="C95" s="41" t="s">
        <v>1161</v>
      </c>
      <c r="D95" s="41">
        <v>33150340</v>
      </c>
      <c r="E95" s="41">
        <v>33151213</v>
      </c>
      <c r="F95" s="41" t="s">
        <v>1740</v>
      </c>
      <c r="G95" s="41" t="s">
        <v>1975</v>
      </c>
      <c r="H95" s="41" t="s">
        <v>27</v>
      </c>
      <c r="I95" s="41" t="s">
        <v>1976</v>
      </c>
    </row>
    <row r="96" spans="1:9">
      <c r="A96" s="139"/>
      <c r="B96" s="41" t="s">
        <v>1977</v>
      </c>
      <c r="C96" s="41" t="s">
        <v>1161</v>
      </c>
      <c r="D96" s="41">
        <v>33153566</v>
      </c>
      <c r="E96" s="41">
        <v>33154093</v>
      </c>
      <c r="F96" s="41" t="s">
        <v>1740</v>
      </c>
      <c r="G96" s="41" t="s">
        <v>1978</v>
      </c>
      <c r="H96" s="41" t="s">
        <v>27</v>
      </c>
      <c r="I96" s="41" t="s">
        <v>1940</v>
      </c>
    </row>
    <row r="97" spans="1:9" ht="24">
      <c r="A97" s="139"/>
      <c r="B97" s="41" t="s">
        <v>1979</v>
      </c>
      <c r="C97" s="41" t="s">
        <v>1161</v>
      </c>
      <c r="D97" s="41">
        <v>33154537</v>
      </c>
      <c r="E97" s="41">
        <v>33156498</v>
      </c>
      <c r="F97" s="41" t="s">
        <v>27</v>
      </c>
      <c r="G97" s="41" t="s">
        <v>1980</v>
      </c>
      <c r="H97" s="41" t="s">
        <v>1981</v>
      </c>
      <c r="I97" s="41" t="s">
        <v>1982</v>
      </c>
    </row>
    <row r="98" spans="1:9">
      <c r="A98" s="139"/>
      <c r="B98" s="41" t="s">
        <v>1983</v>
      </c>
      <c r="C98" s="41" t="s">
        <v>1161</v>
      </c>
      <c r="D98" s="41">
        <v>33164940</v>
      </c>
      <c r="E98" s="41">
        <v>33167142</v>
      </c>
      <c r="F98" s="41" t="s">
        <v>27</v>
      </c>
      <c r="G98" s="41" t="s">
        <v>1984</v>
      </c>
      <c r="H98" s="41" t="s">
        <v>27</v>
      </c>
      <c r="I98" s="41" t="s">
        <v>1985</v>
      </c>
    </row>
    <row r="99" spans="1:9" ht="24">
      <c r="A99" s="139">
        <v>7</v>
      </c>
      <c r="B99" s="41" t="s">
        <v>1986</v>
      </c>
      <c r="C99" s="41" t="s">
        <v>1161</v>
      </c>
      <c r="D99" s="41">
        <v>36279946</v>
      </c>
      <c r="E99" s="41">
        <v>36281648</v>
      </c>
      <c r="F99" s="41" t="s">
        <v>27</v>
      </c>
      <c r="G99" s="41" t="s">
        <v>1987</v>
      </c>
      <c r="H99" s="41" t="s">
        <v>1988</v>
      </c>
      <c r="I99" s="41" t="s">
        <v>1989</v>
      </c>
    </row>
    <row r="100" spans="1:9">
      <c r="A100" s="139"/>
      <c r="B100" s="41" t="s">
        <v>1990</v>
      </c>
      <c r="C100" s="41" t="s">
        <v>1161</v>
      </c>
      <c r="D100" s="41">
        <v>36283547</v>
      </c>
      <c r="E100" s="41">
        <v>36286027</v>
      </c>
      <c r="F100" s="41" t="s">
        <v>27</v>
      </c>
      <c r="G100" s="41" t="s">
        <v>1991</v>
      </c>
      <c r="H100" s="41" t="s">
        <v>1992</v>
      </c>
      <c r="I100" s="41" t="s">
        <v>1993</v>
      </c>
    </row>
    <row r="101" spans="1:9" ht="24">
      <c r="A101" s="139"/>
      <c r="B101" s="41" t="s">
        <v>1994</v>
      </c>
      <c r="C101" s="41" t="s">
        <v>1161</v>
      </c>
      <c r="D101" s="41">
        <v>36286602</v>
      </c>
      <c r="E101" s="41">
        <v>36292452</v>
      </c>
      <c r="F101" s="41" t="s">
        <v>27</v>
      </c>
      <c r="G101" s="41" t="s">
        <v>1995</v>
      </c>
      <c r="H101" s="41" t="s">
        <v>1996</v>
      </c>
      <c r="I101" s="41" t="s">
        <v>1997</v>
      </c>
    </row>
    <row r="102" spans="1:9">
      <c r="A102" s="139"/>
      <c r="B102" s="41" t="s">
        <v>1998</v>
      </c>
      <c r="C102" s="41" t="s">
        <v>1161</v>
      </c>
      <c r="D102" s="41">
        <v>36298219</v>
      </c>
      <c r="E102" s="41">
        <v>36298650</v>
      </c>
      <c r="F102" s="41" t="s">
        <v>27</v>
      </c>
      <c r="G102" s="41" t="s">
        <v>1999</v>
      </c>
      <c r="H102" s="41" t="s">
        <v>27</v>
      </c>
      <c r="I102" s="41" t="s">
        <v>2000</v>
      </c>
    </row>
    <row r="103" spans="1:9">
      <c r="A103" s="139"/>
      <c r="B103" s="41" t="s">
        <v>2001</v>
      </c>
      <c r="C103" s="41" t="s">
        <v>1161</v>
      </c>
      <c r="D103" s="41">
        <v>36308665</v>
      </c>
      <c r="E103" s="41">
        <v>36310190</v>
      </c>
      <c r="F103" s="41" t="s">
        <v>27</v>
      </c>
      <c r="G103" s="41" t="s">
        <v>2002</v>
      </c>
      <c r="H103" s="41" t="s">
        <v>27</v>
      </c>
      <c r="I103" s="41" t="s">
        <v>1832</v>
      </c>
    </row>
    <row r="104" spans="1:9">
      <c r="A104" s="139"/>
      <c r="B104" s="41" t="s">
        <v>2003</v>
      </c>
      <c r="C104" s="41" t="s">
        <v>1161</v>
      </c>
      <c r="D104" s="41">
        <v>36319448</v>
      </c>
      <c r="E104" s="41">
        <v>36333204</v>
      </c>
      <c r="F104" s="41" t="s">
        <v>27</v>
      </c>
      <c r="G104" s="41" t="s">
        <v>2004</v>
      </c>
      <c r="H104" s="41" t="s">
        <v>27</v>
      </c>
      <c r="I104" s="41" t="s">
        <v>2005</v>
      </c>
    </row>
    <row r="105" spans="1:9">
      <c r="A105" s="139"/>
      <c r="B105" s="41" t="s">
        <v>2006</v>
      </c>
      <c r="C105" s="41" t="s">
        <v>1161</v>
      </c>
      <c r="D105" s="41">
        <v>36335024</v>
      </c>
      <c r="E105" s="41">
        <v>36338353</v>
      </c>
      <c r="F105" s="41" t="s">
        <v>1740</v>
      </c>
      <c r="G105" s="41" t="s">
        <v>2007</v>
      </c>
      <c r="H105" s="41" t="s">
        <v>27</v>
      </c>
      <c r="I105" s="41" t="s">
        <v>2008</v>
      </c>
    </row>
    <row r="106" spans="1:9">
      <c r="A106" s="139"/>
      <c r="B106" s="41" t="s">
        <v>2009</v>
      </c>
      <c r="C106" s="41" t="s">
        <v>1161</v>
      </c>
      <c r="D106" s="41">
        <v>36343661</v>
      </c>
      <c r="E106" s="41">
        <v>36344518</v>
      </c>
      <c r="F106" s="41" t="s">
        <v>1740</v>
      </c>
      <c r="G106" s="41" t="s">
        <v>27</v>
      </c>
      <c r="H106" s="41" t="s">
        <v>27</v>
      </c>
      <c r="I106" s="41" t="s">
        <v>27</v>
      </c>
    </row>
    <row r="107" spans="1:9">
      <c r="A107" s="139"/>
      <c r="B107" s="41" t="s">
        <v>2010</v>
      </c>
      <c r="C107" s="41" t="s">
        <v>1161</v>
      </c>
      <c r="D107" s="41">
        <v>36350999</v>
      </c>
      <c r="E107" s="41">
        <v>36354207</v>
      </c>
      <c r="F107" s="41" t="s">
        <v>27</v>
      </c>
      <c r="G107" s="41" t="s">
        <v>27</v>
      </c>
      <c r="H107" s="41" t="s">
        <v>27</v>
      </c>
      <c r="I107" s="41" t="s">
        <v>27</v>
      </c>
    </row>
    <row r="108" spans="1:9" ht="36">
      <c r="A108" s="139"/>
      <c r="B108" s="41" t="s">
        <v>2011</v>
      </c>
      <c r="C108" s="41" t="s">
        <v>1161</v>
      </c>
      <c r="D108" s="41">
        <v>36355318</v>
      </c>
      <c r="E108" s="41">
        <v>36356109</v>
      </c>
      <c r="F108" s="41" t="s">
        <v>27</v>
      </c>
      <c r="G108" s="41" t="s">
        <v>2012</v>
      </c>
      <c r="H108" s="41" t="s">
        <v>2013</v>
      </c>
      <c r="I108" s="41" t="s">
        <v>2014</v>
      </c>
    </row>
    <row r="109" spans="1:9" ht="24">
      <c r="A109" s="139">
        <v>8</v>
      </c>
      <c r="B109" s="41" t="s">
        <v>2015</v>
      </c>
      <c r="C109" s="41" t="s">
        <v>1161</v>
      </c>
      <c r="D109" s="41">
        <v>45880662</v>
      </c>
      <c r="E109" s="41">
        <v>45884110</v>
      </c>
      <c r="F109" s="41" t="s">
        <v>1740</v>
      </c>
      <c r="G109" s="41" t="s">
        <v>2016</v>
      </c>
      <c r="H109" s="41" t="s">
        <v>2017</v>
      </c>
      <c r="I109" s="41" t="s">
        <v>2018</v>
      </c>
    </row>
    <row r="110" spans="1:9" ht="24">
      <c r="A110" s="139"/>
      <c r="B110" s="41" t="s">
        <v>2019</v>
      </c>
      <c r="C110" s="41" t="s">
        <v>1161</v>
      </c>
      <c r="D110" s="41">
        <v>45888791</v>
      </c>
      <c r="E110" s="41">
        <v>45893565</v>
      </c>
      <c r="F110" s="41" t="s">
        <v>1740</v>
      </c>
      <c r="G110" s="41" t="s">
        <v>2016</v>
      </c>
      <c r="H110" s="41" t="s">
        <v>2017</v>
      </c>
      <c r="I110" s="41" t="s">
        <v>2018</v>
      </c>
    </row>
    <row r="111" spans="1:9" ht="36">
      <c r="A111" s="139"/>
      <c r="B111" s="41" t="s">
        <v>2020</v>
      </c>
      <c r="C111" s="41" t="s">
        <v>1161</v>
      </c>
      <c r="D111" s="41">
        <v>45897749</v>
      </c>
      <c r="E111" s="41">
        <v>45899961</v>
      </c>
      <c r="F111" s="41" t="s">
        <v>27</v>
      </c>
      <c r="G111" s="41" t="s">
        <v>2021</v>
      </c>
      <c r="H111" s="41" t="s">
        <v>2022</v>
      </c>
      <c r="I111" s="41" t="s">
        <v>2023</v>
      </c>
    </row>
    <row r="112" spans="1:9" ht="24">
      <c r="A112" s="139"/>
      <c r="B112" s="41" t="s">
        <v>2024</v>
      </c>
      <c r="C112" s="41" t="s">
        <v>1161</v>
      </c>
      <c r="D112" s="41">
        <v>45906755</v>
      </c>
      <c r="E112" s="41">
        <v>45913097</v>
      </c>
      <c r="F112" s="41" t="s">
        <v>1740</v>
      </c>
      <c r="G112" s="41" t="s">
        <v>2016</v>
      </c>
      <c r="H112" s="41" t="s">
        <v>2017</v>
      </c>
      <c r="I112" s="41" t="s">
        <v>2018</v>
      </c>
    </row>
    <row r="113" spans="1:9">
      <c r="A113" s="139"/>
      <c r="B113" s="41" t="s">
        <v>2025</v>
      </c>
      <c r="C113" s="41" t="s">
        <v>1161</v>
      </c>
      <c r="D113" s="41">
        <v>45921817</v>
      </c>
      <c r="E113" s="41">
        <v>45927940</v>
      </c>
      <c r="F113" s="41" t="s">
        <v>1740</v>
      </c>
      <c r="G113" s="41" t="s">
        <v>27</v>
      </c>
      <c r="H113" s="41" t="s">
        <v>27</v>
      </c>
      <c r="I113" s="41" t="s">
        <v>27</v>
      </c>
    </row>
    <row r="114" spans="1:9" ht="24">
      <c r="A114" s="139"/>
      <c r="B114" s="41" t="s">
        <v>2026</v>
      </c>
      <c r="C114" s="41" t="s">
        <v>1161</v>
      </c>
      <c r="D114" s="41">
        <v>45934649</v>
      </c>
      <c r="E114" s="41">
        <v>45935013</v>
      </c>
      <c r="F114" s="41" t="s">
        <v>1740</v>
      </c>
      <c r="G114" s="41" t="s">
        <v>2016</v>
      </c>
      <c r="H114" s="41" t="s">
        <v>2017</v>
      </c>
      <c r="I114" s="41" t="s">
        <v>2018</v>
      </c>
    </row>
    <row r="115" spans="1:9">
      <c r="A115" s="139"/>
      <c r="B115" s="41" t="s">
        <v>2027</v>
      </c>
      <c r="C115" s="41" t="s">
        <v>1161</v>
      </c>
      <c r="D115" s="41">
        <v>45951927</v>
      </c>
      <c r="E115" s="41">
        <v>45952577</v>
      </c>
      <c r="F115" s="41" t="s">
        <v>27</v>
      </c>
      <c r="G115" s="41" t="s">
        <v>27</v>
      </c>
      <c r="H115" s="41" t="s">
        <v>27</v>
      </c>
      <c r="I115" s="41" t="s">
        <v>27</v>
      </c>
    </row>
    <row r="116" spans="1:9">
      <c r="A116" s="139"/>
      <c r="B116" s="41" t="s">
        <v>2028</v>
      </c>
      <c r="C116" s="41" t="s">
        <v>1161</v>
      </c>
      <c r="D116" s="41">
        <v>45957663</v>
      </c>
      <c r="E116" s="41">
        <v>45959760</v>
      </c>
      <c r="F116" s="41" t="s">
        <v>1740</v>
      </c>
      <c r="G116" s="41" t="s">
        <v>27</v>
      </c>
      <c r="H116" s="41" t="s">
        <v>27</v>
      </c>
      <c r="I116" s="41" t="s">
        <v>27</v>
      </c>
    </row>
    <row r="117" spans="1:9">
      <c r="A117" s="139"/>
      <c r="B117" s="41" t="s">
        <v>2029</v>
      </c>
      <c r="C117" s="41" t="s">
        <v>1161</v>
      </c>
      <c r="D117" s="41">
        <v>45960157</v>
      </c>
      <c r="E117" s="41">
        <v>45960889</v>
      </c>
      <c r="F117" s="41" t="s">
        <v>27</v>
      </c>
      <c r="G117" s="41" t="s">
        <v>2030</v>
      </c>
      <c r="H117" s="41" t="s">
        <v>2031</v>
      </c>
      <c r="I117" s="41" t="s">
        <v>2032</v>
      </c>
    </row>
    <row r="118" spans="1:9">
      <c r="A118" s="139"/>
      <c r="B118" s="41" t="s">
        <v>2033</v>
      </c>
      <c r="C118" s="41" t="s">
        <v>1161</v>
      </c>
      <c r="D118" s="41">
        <v>45965225</v>
      </c>
      <c r="E118" s="41">
        <v>45970280</v>
      </c>
      <c r="F118" s="41" t="s">
        <v>1740</v>
      </c>
      <c r="G118" s="41" t="s">
        <v>27</v>
      </c>
      <c r="H118" s="41" t="s">
        <v>27</v>
      </c>
      <c r="I118" s="41" t="s">
        <v>27</v>
      </c>
    </row>
    <row r="119" spans="1:9">
      <c r="A119" s="139">
        <v>9</v>
      </c>
      <c r="B119" s="41" t="s">
        <v>2034</v>
      </c>
      <c r="C119" s="41" t="s">
        <v>1228</v>
      </c>
      <c r="D119" s="41">
        <v>1124110</v>
      </c>
      <c r="E119" s="41">
        <v>1127878</v>
      </c>
      <c r="F119" s="41" t="s">
        <v>27</v>
      </c>
      <c r="G119" s="41" t="s">
        <v>27</v>
      </c>
      <c r="H119" s="41" t="s">
        <v>27</v>
      </c>
      <c r="I119" s="41" t="s">
        <v>27</v>
      </c>
    </row>
    <row r="120" spans="1:9">
      <c r="A120" s="139"/>
      <c r="B120" s="41" t="s">
        <v>2035</v>
      </c>
      <c r="C120" s="41" t="s">
        <v>1228</v>
      </c>
      <c r="D120" s="41">
        <v>1147353</v>
      </c>
      <c r="E120" s="41">
        <v>1147805</v>
      </c>
      <c r="F120" s="41" t="s">
        <v>27</v>
      </c>
      <c r="G120" s="41" t="s">
        <v>2036</v>
      </c>
      <c r="H120" s="41" t="s">
        <v>27</v>
      </c>
      <c r="I120" s="41" t="s">
        <v>2037</v>
      </c>
    </row>
    <row r="121" spans="1:9">
      <c r="A121" s="139"/>
      <c r="B121" s="41" t="s">
        <v>2038</v>
      </c>
      <c r="C121" s="41" t="s">
        <v>1228</v>
      </c>
      <c r="D121" s="41">
        <v>1148388</v>
      </c>
      <c r="E121" s="41">
        <v>1149652</v>
      </c>
      <c r="F121" s="41" t="s">
        <v>27</v>
      </c>
      <c r="G121" s="41" t="s">
        <v>2039</v>
      </c>
      <c r="H121" s="41" t="s">
        <v>2040</v>
      </c>
      <c r="I121" s="41" t="s">
        <v>2041</v>
      </c>
    </row>
    <row r="122" spans="1:9">
      <c r="A122" s="139"/>
      <c r="B122" s="41" t="s">
        <v>2042</v>
      </c>
      <c r="C122" s="41" t="s">
        <v>1228</v>
      </c>
      <c r="D122" s="41">
        <v>1152035</v>
      </c>
      <c r="E122" s="41">
        <v>1153720</v>
      </c>
      <c r="F122" s="41" t="s">
        <v>1740</v>
      </c>
      <c r="G122" s="41" t="s">
        <v>27</v>
      </c>
      <c r="H122" s="41" t="s">
        <v>27</v>
      </c>
      <c r="I122" s="41" t="s">
        <v>27</v>
      </c>
    </row>
    <row r="123" spans="1:9">
      <c r="A123" s="139"/>
      <c r="B123" s="41" t="s">
        <v>2043</v>
      </c>
      <c r="C123" s="41" t="s">
        <v>1228</v>
      </c>
      <c r="D123" s="41">
        <v>1155066</v>
      </c>
      <c r="E123" s="41">
        <v>1155676</v>
      </c>
      <c r="F123" s="41" t="s">
        <v>1740</v>
      </c>
      <c r="G123" s="41" t="s">
        <v>27</v>
      </c>
      <c r="H123" s="41" t="s">
        <v>27</v>
      </c>
      <c r="I123" s="41" t="s">
        <v>27</v>
      </c>
    </row>
    <row r="124" spans="1:9">
      <c r="A124" s="139"/>
      <c r="B124" s="41" t="s">
        <v>2044</v>
      </c>
      <c r="C124" s="41" t="s">
        <v>1228</v>
      </c>
      <c r="D124" s="41">
        <v>1157688</v>
      </c>
      <c r="E124" s="41">
        <v>1159062</v>
      </c>
      <c r="F124" s="41" t="s">
        <v>1740</v>
      </c>
      <c r="G124" s="41" t="s">
        <v>27</v>
      </c>
      <c r="H124" s="41" t="s">
        <v>27</v>
      </c>
      <c r="I124" s="41" t="s">
        <v>27</v>
      </c>
    </row>
    <row r="125" spans="1:9">
      <c r="A125" s="139"/>
      <c r="B125" s="41" t="s">
        <v>2045</v>
      </c>
      <c r="C125" s="41" t="s">
        <v>1228</v>
      </c>
      <c r="D125" s="41">
        <v>1159878</v>
      </c>
      <c r="E125" s="41">
        <v>1161613</v>
      </c>
      <c r="F125" s="41" t="s">
        <v>1740</v>
      </c>
      <c r="G125" s="41" t="s">
        <v>27</v>
      </c>
      <c r="H125" s="41" t="s">
        <v>27</v>
      </c>
      <c r="I125" s="41" t="s">
        <v>27</v>
      </c>
    </row>
    <row r="126" spans="1:9" ht="48">
      <c r="A126" s="139"/>
      <c r="B126" s="41" t="s">
        <v>2046</v>
      </c>
      <c r="C126" s="41" t="s">
        <v>1228</v>
      </c>
      <c r="D126" s="41">
        <v>1174612</v>
      </c>
      <c r="E126" s="41">
        <v>1176096</v>
      </c>
      <c r="F126" s="41" t="s">
        <v>1740</v>
      </c>
      <c r="G126" s="41" t="s">
        <v>2047</v>
      </c>
      <c r="H126" s="41" t="s">
        <v>27</v>
      </c>
      <c r="I126" s="41" t="s">
        <v>2048</v>
      </c>
    </row>
    <row r="127" spans="1:9" ht="36">
      <c r="A127" s="139"/>
      <c r="B127" s="41" t="s">
        <v>2049</v>
      </c>
      <c r="C127" s="41" t="s">
        <v>1228</v>
      </c>
      <c r="D127" s="41">
        <v>1176756</v>
      </c>
      <c r="E127" s="41">
        <v>1179383</v>
      </c>
      <c r="F127" s="41" t="s">
        <v>27</v>
      </c>
      <c r="G127" s="41" t="s">
        <v>2050</v>
      </c>
      <c r="H127" s="41" t="s">
        <v>2051</v>
      </c>
      <c r="I127" s="41" t="s">
        <v>2052</v>
      </c>
    </row>
    <row r="128" spans="1:9" ht="24">
      <c r="A128" s="139"/>
      <c r="B128" s="41" t="s">
        <v>2053</v>
      </c>
      <c r="C128" s="41" t="s">
        <v>1228</v>
      </c>
      <c r="D128" s="41">
        <v>1179874</v>
      </c>
      <c r="E128" s="41">
        <v>1181128</v>
      </c>
      <c r="F128" s="41" t="s">
        <v>27</v>
      </c>
      <c r="G128" s="41" t="s">
        <v>2054</v>
      </c>
      <c r="H128" s="41" t="s">
        <v>27</v>
      </c>
      <c r="I128" s="41" t="s">
        <v>2055</v>
      </c>
    </row>
    <row r="129" spans="1:9">
      <c r="A129" s="139"/>
      <c r="B129" s="41" t="s">
        <v>2056</v>
      </c>
      <c r="C129" s="41" t="s">
        <v>1228</v>
      </c>
      <c r="D129" s="41">
        <v>1186575</v>
      </c>
      <c r="E129" s="41">
        <v>1187018</v>
      </c>
      <c r="F129" s="41" t="s">
        <v>27</v>
      </c>
      <c r="G129" s="41" t="s">
        <v>27</v>
      </c>
      <c r="H129" s="41" t="s">
        <v>27</v>
      </c>
      <c r="I129" s="41" t="s">
        <v>27</v>
      </c>
    </row>
    <row r="130" spans="1:9" ht="36">
      <c r="A130" s="139"/>
      <c r="B130" s="41" t="s">
        <v>2057</v>
      </c>
      <c r="C130" s="41" t="s">
        <v>1228</v>
      </c>
      <c r="D130" s="41">
        <v>1191361</v>
      </c>
      <c r="E130" s="41">
        <v>1193260</v>
      </c>
      <c r="F130" s="41" t="s">
        <v>27</v>
      </c>
      <c r="G130" s="41" t="s">
        <v>2050</v>
      </c>
      <c r="H130" s="41" t="s">
        <v>2051</v>
      </c>
      <c r="I130" s="41" t="s">
        <v>2052</v>
      </c>
    </row>
    <row r="131" spans="1:9">
      <c r="A131" s="139"/>
      <c r="B131" s="41" t="s">
        <v>2058</v>
      </c>
      <c r="C131" s="41" t="s">
        <v>1228</v>
      </c>
      <c r="D131" s="41">
        <v>1214319</v>
      </c>
      <c r="E131" s="41">
        <v>1215830</v>
      </c>
      <c r="F131" s="41" t="s">
        <v>1740</v>
      </c>
      <c r="G131" s="41" t="s">
        <v>27</v>
      </c>
      <c r="H131" s="41" t="s">
        <v>27</v>
      </c>
      <c r="I131" s="41" t="s">
        <v>27</v>
      </c>
    </row>
    <row r="132" spans="1:9">
      <c r="A132" s="139"/>
      <c r="B132" s="41" t="s">
        <v>2059</v>
      </c>
      <c r="C132" s="41" t="s">
        <v>1228</v>
      </c>
      <c r="D132" s="41">
        <v>1225801</v>
      </c>
      <c r="E132" s="41">
        <v>1227761</v>
      </c>
      <c r="F132" s="41" t="s">
        <v>27</v>
      </c>
      <c r="G132" s="41" t="s">
        <v>2060</v>
      </c>
      <c r="H132" s="41" t="s">
        <v>2061</v>
      </c>
      <c r="I132" s="41" t="s">
        <v>2062</v>
      </c>
    </row>
    <row r="133" spans="1:9">
      <c r="A133" s="139">
        <v>10</v>
      </c>
      <c r="B133" s="41" t="s">
        <v>2063</v>
      </c>
      <c r="C133" s="41" t="s">
        <v>1228</v>
      </c>
      <c r="D133" s="41">
        <v>6350851</v>
      </c>
      <c r="E133" s="41">
        <v>6352000</v>
      </c>
      <c r="F133" s="41" t="s">
        <v>27</v>
      </c>
      <c r="G133" s="41" t="s">
        <v>27</v>
      </c>
      <c r="H133" s="41" t="s">
        <v>27</v>
      </c>
      <c r="I133" s="41" t="s">
        <v>27</v>
      </c>
    </row>
    <row r="134" spans="1:9">
      <c r="A134" s="139"/>
      <c r="B134" s="41" t="s">
        <v>2064</v>
      </c>
      <c r="C134" s="41" t="s">
        <v>1228</v>
      </c>
      <c r="D134" s="41">
        <v>6352330</v>
      </c>
      <c r="E134" s="41">
        <v>6352850</v>
      </c>
      <c r="F134" s="41" t="s">
        <v>1740</v>
      </c>
      <c r="G134" s="41" t="s">
        <v>2065</v>
      </c>
      <c r="H134" s="41" t="s">
        <v>27</v>
      </c>
      <c r="I134" s="41" t="s">
        <v>1911</v>
      </c>
    </row>
    <row r="135" spans="1:9">
      <c r="A135" s="139"/>
      <c r="B135" s="41" t="s">
        <v>2066</v>
      </c>
      <c r="C135" s="41" t="s">
        <v>1228</v>
      </c>
      <c r="D135" s="41">
        <v>6353591</v>
      </c>
      <c r="E135" s="41">
        <v>6355596</v>
      </c>
      <c r="F135" s="41" t="s">
        <v>27</v>
      </c>
      <c r="G135" s="41" t="s">
        <v>2067</v>
      </c>
      <c r="H135" s="41" t="s">
        <v>27</v>
      </c>
      <c r="I135" s="41" t="s">
        <v>2068</v>
      </c>
    </row>
    <row r="136" spans="1:9">
      <c r="A136" s="139"/>
      <c r="B136" s="41" t="s">
        <v>2069</v>
      </c>
      <c r="C136" s="41" t="s">
        <v>1228</v>
      </c>
      <c r="D136" s="41">
        <v>6356809</v>
      </c>
      <c r="E136" s="41">
        <v>6357258</v>
      </c>
      <c r="F136" s="41" t="s">
        <v>27</v>
      </c>
      <c r="G136" s="41" t="s">
        <v>2070</v>
      </c>
      <c r="H136" s="41" t="s">
        <v>27</v>
      </c>
      <c r="I136" s="41" t="s">
        <v>2071</v>
      </c>
    </row>
    <row r="137" spans="1:9">
      <c r="A137" s="139"/>
      <c r="B137" s="41" t="s">
        <v>2072</v>
      </c>
      <c r="C137" s="41" t="s">
        <v>1228</v>
      </c>
      <c r="D137" s="41">
        <v>6358938</v>
      </c>
      <c r="E137" s="41">
        <v>6363213</v>
      </c>
      <c r="F137" s="41" t="s">
        <v>27</v>
      </c>
      <c r="G137" s="41" t="s">
        <v>2073</v>
      </c>
      <c r="H137" s="41" t="s">
        <v>2074</v>
      </c>
      <c r="I137" s="41" t="s">
        <v>2075</v>
      </c>
    </row>
    <row r="138" spans="1:9">
      <c r="A138" s="139"/>
      <c r="B138" s="41" t="s">
        <v>2076</v>
      </c>
      <c r="C138" s="41" t="s">
        <v>1228</v>
      </c>
      <c r="D138" s="41">
        <v>6365777</v>
      </c>
      <c r="E138" s="41">
        <v>6369175</v>
      </c>
      <c r="F138" s="41" t="s">
        <v>1740</v>
      </c>
      <c r="G138" s="41" t="s">
        <v>27</v>
      </c>
      <c r="H138" s="41" t="s">
        <v>27</v>
      </c>
      <c r="I138" s="41" t="s">
        <v>27</v>
      </c>
    </row>
    <row r="139" spans="1:9">
      <c r="A139" s="139"/>
      <c r="B139" s="41" t="s">
        <v>2077</v>
      </c>
      <c r="C139" s="41" t="s">
        <v>1228</v>
      </c>
      <c r="D139" s="41">
        <v>6380325</v>
      </c>
      <c r="E139" s="41">
        <v>6380764</v>
      </c>
      <c r="F139" s="41" t="s">
        <v>27</v>
      </c>
      <c r="G139" s="41" t="s">
        <v>2078</v>
      </c>
      <c r="H139" s="41" t="s">
        <v>27</v>
      </c>
      <c r="I139" s="41" t="s">
        <v>2079</v>
      </c>
    </row>
    <row r="140" spans="1:9">
      <c r="A140" s="139"/>
      <c r="B140" s="41" t="s">
        <v>2080</v>
      </c>
      <c r="C140" s="41" t="s">
        <v>1228</v>
      </c>
      <c r="D140" s="41">
        <v>6384411</v>
      </c>
      <c r="E140" s="41">
        <v>6385034</v>
      </c>
      <c r="F140" s="41" t="s">
        <v>27</v>
      </c>
      <c r="G140" s="41" t="s">
        <v>2081</v>
      </c>
      <c r="H140" s="41" t="s">
        <v>2082</v>
      </c>
      <c r="I140" s="41" t="s">
        <v>2083</v>
      </c>
    </row>
    <row r="141" spans="1:9" ht="24">
      <c r="A141" s="139"/>
      <c r="B141" s="41" t="s">
        <v>2084</v>
      </c>
      <c r="C141" s="41" t="s">
        <v>1228</v>
      </c>
      <c r="D141" s="41">
        <v>6386238</v>
      </c>
      <c r="E141" s="41">
        <v>6393934</v>
      </c>
      <c r="F141" s="41" t="s">
        <v>1740</v>
      </c>
      <c r="G141" s="41" t="s">
        <v>2085</v>
      </c>
      <c r="H141" s="41" t="s">
        <v>27</v>
      </c>
      <c r="I141" s="41" t="s">
        <v>2086</v>
      </c>
    </row>
    <row r="142" spans="1:9">
      <c r="A142" s="139"/>
      <c r="B142" s="41" t="s">
        <v>2087</v>
      </c>
      <c r="C142" s="41" t="s">
        <v>1228</v>
      </c>
      <c r="D142" s="41">
        <v>6398054</v>
      </c>
      <c r="E142" s="41">
        <v>6399580</v>
      </c>
      <c r="F142" s="41" t="s">
        <v>1740</v>
      </c>
      <c r="G142" s="41" t="s">
        <v>2088</v>
      </c>
      <c r="H142" s="41" t="s">
        <v>2089</v>
      </c>
      <c r="I142" s="41" t="s">
        <v>2090</v>
      </c>
    </row>
    <row r="143" spans="1:9">
      <c r="A143" s="139"/>
      <c r="B143" s="41" t="s">
        <v>2091</v>
      </c>
      <c r="C143" s="41" t="s">
        <v>1228</v>
      </c>
      <c r="D143" s="41">
        <v>6418465</v>
      </c>
      <c r="E143" s="41">
        <v>6422025</v>
      </c>
      <c r="F143" s="41" t="s">
        <v>1740</v>
      </c>
      <c r="G143" s="41" t="s">
        <v>2092</v>
      </c>
      <c r="H143" s="41" t="s">
        <v>27</v>
      </c>
      <c r="I143" s="41" t="s">
        <v>2093</v>
      </c>
    </row>
    <row r="144" spans="1:9" ht="24">
      <c r="A144" s="139"/>
      <c r="B144" s="41" t="s">
        <v>2094</v>
      </c>
      <c r="C144" s="41" t="s">
        <v>1228</v>
      </c>
      <c r="D144" s="41">
        <v>6422827</v>
      </c>
      <c r="E144" s="41">
        <v>6425742</v>
      </c>
      <c r="F144" s="41" t="s">
        <v>1740</v>
      </c>
      <c r="G144" s="41" t="s">
        <v>2095</v>
      </c>
      <c r="H144" s="41" t="s">
        <v>2096</v>
      </c>
      <c r="I144" s="41" t="s">
        <v>2097</v>
      </c>
    </row>
    <row r="145" spans="1:9" ht="24">
      <c r="A145" s="139"/>
      <c r="B145" s="41" t="s">
        <v>2098</v>
      </c>
      <c r="C145" s="41" t="s">
        <v>1228</v>
      </c>
      <c r="D145" s="41">
        <v>6426300</v>
      </c>
      <c r="E145" s="41">
        <v>6428416</v>
      </c>
      <c r="F145" s="41" t="s">
        <v>27</v>
      </c>
      <c r="G145" s="41" t="s">
        <v>2099</v>
      </c>
      <c r="H145" s="41" t="s">
        <v>27</v>
      </c>
      <c r="I145" s="41" t="s">
        <v>2100</v>
      </c>
    </row>
    <row r="146" spans="1:9" ht="24">
      <c r="A146" s="139"/>
      <c r="B146" s="41" t="s">
        <v>2101</v>
      </c>
      <c r="C146" s="41" t="s">
        <v>1228</v>
      </c>
      <c r="D146" s="41">
        <v>6429535</v>
      </c>
      <c r="E146" s="41">
        <v>6431206</v>
      </c>
      <c r="F146" s="41" t="s">
        <v>27</v>
      </c>
      <c r="G146" s="41" t="s">
        <v>2102</v>
      </c>
      <c r="H146" s="41" t="s">
        <v>2103</v>
      </c>
      <c r="I146" s="41" t="s">
        <v>2104</v>
      </c>
    </row>
    <row r="147" spans="1:9" ht="24">
      <c r="A147" s="139"/>
      <c r="B147" s="41" t="s">
        <v>2105</v>
      </c>
      <c r="C147" s="41" t="s">
        <v>1228</v>
      </c>
      <c r="D147" s="41">
        <v>6439520</v>
      </c>
      <c r="E147" s="41">
        <v>6441189</v>
      </c>
      <c r="F147" s="41" t="s">
        <v>1740</v>
      </c>
      <c r="G147" s="41" t="s">
        <v>2102</v>
      </c>
      <c r="H147" s="41" t="s">
        <v>2103</v>
      </c>
      <c r="I147" s="41" t="s">
        <v>2104</v>
      </c>
    </row>
    <row r="148" spans="1:9" ht="24">
      <c r="A148" s="139"/>
      <c r="B148" s="41" t="s">
        <v>2106</v>
      </c>
      <c r="C148" s="41" t="s">
        <v>1228</v>
      </c>
      <c r="D148" s="41">
        <v>6441485</v>
      </c>
      <c r="E148" s="41">
        <v>6442246</v>
      </c>
      <c r="F148" s="41" t="s">
        <v>27</v>
      </c>
      <c r="G148" s="41" t="s">
        <v>2107</v>
      </c>
      <c r="H148" s="41" t="s">
        <v>2108</v>
      </c>
      <c r="I148" s="41" t="s">
        <v>2109</v>
      </c>
    </row>
    <row r="149" spans="1:9">
      <c r="A149" s="139"/>
      <c r="B149" s="41" t="s">
        <v>2110</v>
      </c>
      <c r="C149" s="41" t="s">
        <v>1228</v>
      </c>
      <c r="D149" s="41">
        <v>6442685</v>
      </c>
      <c r="E149" s="41">
        <v>6443035</v>
      </c>
      <c r="F149" s="41" t="s">
        <v>1740</v>
      </c>
      <c r="G149" s="41" t="s">
        <v>27</v>
      </c>
      <c r="H149" s="41" t="s">
        <v>27</v>
      </c>
      <c r="I149" s="41" t="s">
        <v>27</v>
      </c>
    </row>
    <row r="150" spans="1:9">
      <c r="A150" s="139">
        <v>11</v>
      </c>
      <c r="B150" s="41" t="s">
        <v>2111</v>
      </c>
      <c r="C150" s="41" t="s">
        <v>1228</v>
      </c>
      <c r="D150" s="41">
        <v>34261637</v>
      </c>
      <c r="E150" s="41">
        <v>34262948</v>
      </c>
      <c r="F150" s="41" t="s">
        <v>1740</v>
      </c>
      <c r="G150" s="41" t="s">
        <v>27</v>
      </c>
      <c r="H150" s="41" t="s">
        <v>27</v>
      </c>
      <c r="I150" s="41" t="s">
        <v>27</v>
      </c>
    </row>
    <row r="151" spans="1:9">
      <c r="A151" s="139"/>
      <c r="B151" s="41" t="s">
        <v>2112</v>
      </c>
      <c r="C151" s="41" t="s">
        <v>1228</v>
      </c>
      <c r="D151" s="41">
        <v>34321618</v>
      </c>
      <c r="E151" s="41">
        <v>34322047</v>
      </c>
      <c r="F151" s="41" t="s">
        <v>27</v>
      </c>
      <c r="G151" s="41" t="s">
        <v>27</v>
      </c>
      <c r="H151" s="41" t="s">
        <v>27</v>
      </c>
      <c r="I151" s="41" t="s">
        <v>27</v>
      </c>
    </row>
    <row r="152" spans="1:9">
      <c r="A152" s="139"/>
      <c r="B152" s="41" t="s">
        <v>2113</v>
      </c>
      <c r="C152" s="41" t="s">
        <v>1228</v>
      </c>
      <c r="D152" s="41">
        <v>34322705</v>
      </c>
      <c r="E152" s="41">
        <v>34324052</v>
      </c>
      <c r="F152" s="41" t="s">
        <v>1740</v>
      </c>
      <c r="G152" s="41" t="s">
        <v>2114</v>
      </c>
      <c r="H152" s="41" t="s">
        <v>2115</v>
      </c>
      <c r="I152" s="41" t="s">
        <v>2116</v>
      </c>
    </row>
    <row r="153" spans="1:9" ht="36">
      <c r="A153" s="139"/>
      <c r="B153" s="41" t="s">
        <v>2117</v>
      </c>
      <c r="C153" s="41" t="s">
        <v>1228</v>
      </c>
      <c r="D153" s="41">
        <v>34340754</v>
      </c>
      <c r="E153" s="41">
        <v>34343804</v>
      </c>
      <c r="F153" s="41" t="s">
        <v>1740</v>
      </c>
      <c r="G153" s="41" t="s">
        <v>2118</v>
      </c>
      <c r="H153" s="41" t="s">
        <v>2119</v>
      </c>
      <c r="I153" s="41" t="s">
        <v>2120</v>
      </c>
    </row>
    <row r="154" spans="1:9">
      <c r="A154" s="139"/>
      <c r="B154" s="41" t="s">
        <v>2121</v>
      </c>
      <c r="C154" s="41" t="s">
        <v>1228</v>
      </c>
      <c r="D154" s="41">
        <v>34365767</v>
      </c>
      <c r="E154" s="41">
        <v>34371128</v>
      </c>
      <c r="F154" s="41" t="s">
        <v>27</v>
      </c>
      <c r="G154" s="41" t="s">
        <v>27</v>
      </c>
      <c r="H154" s="41" t="s">
        <v>27</v>
      </c>
      <c r="I154" s="41" t="s">
        <v>27</v>
      </c>
    </row>
    <row r="155" spans="1:9">
      <c r="A155" s="139"/>
      <c r="B155" s="41" t="s">
        <v>2122</v>
      </c>
      <c r="C155" s="41" t="s">
        <v>1228</v>
      </c>
      <c r="D155" s="41">
        <v>34428564</v>
      </c>
      <c r="E155" s="41">
        <v>34429279</v>
      </c>
      <c r="F155" s="41" t="s">
        <v>27</v>
      </c>
      <c r="G155" s="41" t="s">
        <v>27</v>
      </c>
      <c r="H155" s="41" t="s">
        <v>27</v>
      </c>
      <c r="I155" s="41" t="s">
        <v>27</v>
      </c>
    </row>
    <row r="156" spans="1:9">
      <c r="A156" s="139"/>
      <c r="B156" s="41" t="s">
        <v>2123</v>
      </c>
      <c r="C156" s="41" t="s">
        <v>1228</v>
      </c>
      <c r="D156" s="41">
        <v>34438922</v>
      </c>
      <c r="E156" s="41">
        <v>34441905</v>
      </c>
      <c r="F156" s="41" t="s">
        <v>27</v>
      </c>
      <c r="G156" s="41" t="s">
        <v>27</v>
      </c>
      <c r="H156" s="41" t="s">
        <v>27</v>
      </c>
      <c r="I156" s="41" t="s">
        <v>27</v>
      </c>
    </row>
    <row r="157" spans="1:9">
      <c r="A157" s="139"/>
      <c r="B157" s="41" t="s">
        <v>2124</v>
      </c>
      <c r="C157" s="41" t="s">
        <v>1228</v>
      </c>
      <c r="D157" s="41">
        <v>34456401</v>
      </c>
      <c r="E157" s="41">
        <v>34457435</v>
      </c>
      <c r="F157" s="41" t="s">
        <v>27</v>
      </c>
      <c r="G157" s="41" t="s">
        <v>27</v>
      </c>
      <c r="H157" s="41" t="s">
        <v>27</v>
      </c>
      <c r="I157" s="41" t="s">
        <v>27</v>
      </c>
    </row>
    <row r="158" spans="1:9">
      <c r="A158" s="139"/>
      <c r="B158" s="41" t="s">
        <v>2125</v>
      </c>
      <c r="C158" s="41" t="s">
        <v>1228</v>
      </c>
      <c r="D158" s="41">
        <v>34458802</v>
      </c>
      <c r="E158" s="41">
        <v>34464477</v>
      </c>
      <c r="F158" s="41" t="s">
        <v>27</v>
      </c>
      <c r="G158" s="41" t="s">
        <v>27</v>
      </c>
      <c r="H158" s="41" t="s">
        <v>27</v>
      </c>
      <c r="I158" s="41" t="s">
        <v>27</v>
      </c>
    </row>
    <row r="159" spans="1:9" ht="24">
      <c r="A159" s="139">
        <v>12</v>
      </c>
      <c r="B159" s="41" t="s">
        <v>2126</v>
      </c>
      <c r="C159" s="41" t="s">
        <v>1228</v>
      </c>
      <c r="D159" s="41">
        <v>35426173</v>
      </c>
      <c r="E159" s="41">
        <v>35428523</v>
      </c>
      <c r="F159" s="41" t="s">
        <v>27</v>
      </c>
      <c r="G159" s="41" t="s">
        <v>2127</v>
      </c>
      <c r="H159" s="41" t="s">
        <v>2128</v>
      </c>
      <c r="I159" s="41" t="s">
        <v>2129</v>
      </c>
    </row>
    <row r="160" spans="1:9" ht="36">
      <c r="A160" s="139"/>
      <c r="B160" s="41" t="s">
        <v>2130</v>
      </c>
      <c r="C160" s="41" t="s">
        <v>1228</v>
      </c>
      <c r="D160" s="41">
        <v>35430548</v>
      </c>
      <c r="E160" s="41">
        <v>35431703</v>
      </c>
      <c r="F160" s="41" t="s">
        <v>27</v>
      </c>
      <c r="G160" s="41" t="s">
        <v>2131</v>
      </c>
      <c r="H160" s="41" t="s">
        <v>2132</v>
      </c>
      <c r="I160" s="41" t="s">
        <v>2133</v>
      </c>
    </row>
    <row r="161" spans="1:9">
      <c r="A161" s="139"/>
      <c r="B161" s="41" t="s">
        <v>2134</v>
      </c>
      <c r="C161" s="41" t="s">
        <v>1228</v>
      </c>
      <c r="D161" s="41">
        <v>35431896</v>
      </c>
      <c r="E161" s="41">
        <v>35432444</v>
      </c>
      <c r="F161" s="41" t="s">
        <v>27</v>
      </c>
      <c r="G161" s="41" t="s">
        <v>2135</v>
      </c>
      <c r="H161" s="41" t="s">
        <v>27</v>
      </c>
      <c r="I161" s="41" t="s">
        <v>2136</v>
      </c>
    </row>
    <row r="162" spans="1:9" ht="36">
      <c r="A162" s="139"/>
      <c r="B162" s="41" t="s">
        <v>2137</v>
      </c>
      <c r="C162" s="41" t="s">
        <v>1228</v>
      </c>
      <c r="D162" s="41">
        <v>35437089</v>
      </c>
      <c r="E162" s="41">
        <v>35438218</v>
      </c>
      <c r="F162" s="41" t="s">
        <v>27</v>
      </c>
      <c r="G162" s="41" t="s">
        <v>2131</v>
      </c>
      <c r="H162" s="41" t="s">
        <v>2132</v>
      </c>
      <c r="I162" s="41" t="s">
        <v>2133</v>
      </c>
    </row>
    <row r="163" spans="1:9">
      <c r="A163" s="139"/>
      <c r="B163" s="41" t="s">
        <v>2138</v>
      </c>
      <c r="C163" s="41" t="s">
        <v>1228</v>
      </c>
      <c r="D163" s="41">
        <v>35438411</v>
      </c>
      <c r="E163" s="41">
        <v>35444446</v>
      </c>
      <c r="F163" s="41" t="s">
        <v>27</v>
      </c>
      <c r="G163" s="41" t="s">
        <v>2135</v>
      </c>
      <c r="H163" s="41" t="s">
        <v>27</v>
      </c>
      <c r="I163" s="41" t="s">
        <v>2136</v>
      </c>
    </row>
    <row r="164" spans="1:9">
      <c r="A164" s="139"/>
      <c r="B164" s="41" t="s">
        <v>2139</v>
      </c>
      <c r="C164" s="41" t="s">
        <v>1228</v>
      </c>
      <c r="D164" s="41">
        <v>35469575</v>
      </c>
      <c r="E164" s="41">
        <v>35472309</v>
      </c>
      <c r="F164" s="41" t="s">
        <v>1740</v>
      </c>
      <c r="G164" s="41" t="s">
        <v>27</v>
      </c>
      <c r="H164" s="41" t="s">
        <v>27</v>
      </c>
      <c r="I164" s="41" t="s">
        <v>27</v>
      </c>
    </row>
    <row r="165" spans="1:9">
      <c r="A165" s="139"/>
      <c r="B165" s="41" t="s">
        <v>2140</v>
      </c>
      <c r="C165" s="41" t="s">
        <v>1228</v>
      </c>
      <c r="D165" s="41">
        <v>35474717</v>
      </c>
      <c r="E165" s="41">
        <v>35475706</v>
      </c>
      <c r="F165" s="41" t="s">
        <v>27</v>
      </c>
      <c r="G165" s="41" t="s">
        <v>2141</v>
      </c>
      <c r="H165" s="41" t="s">
        <v>27</v>
      </c>
      <c r="I165" s="41" t="s">
        <v>2142</v>
      </c>
    </row>
    <row r="166" spans="1:9">
      <c r="A166" s="139"/>
      <c r="B166" s="41" t="s">
        <v>2143</v>
      </c>
      <c r="C166" s="41" t="s">
        <v>1228</v>
      </c>
      <c r="D166" s="41">
        <v>35476288</v>
      </c>
      <c r="E166" s="41">
        <v>35477110</v>
      </c>
      <c r="F166" s="41" t="s">
        <v>27</v>
      </c>
      <c r="G166" s="41" t="s">
        <v>27</v>
      </c>
      <c r="H166" s="41" t="s">
        <v>27</v>
      </c>
      <c r="I166" s="41" t="s">
        <v>27</v>
      </c>
    </row>
    <row r="167" spans="1:9">
      <c r="A167" s="139"/>
      <c r="B167" s="41" t="s">
        <v>2144</v>
      </c>
      <c r="C167" s="41" t="s">
        <v>1228</v>
      </c>
      <c r="D167" s="41">
        <v>35481155</v>
      </c>
      <c r="E167" s="41">
        <v>35482837</v>
      </c>
      <c r="F167" s="41" t="s">
        <v>1740</v>
      </c>
      <c r="G167" s="41" t="s">
        <v>2145</v>
      </c>
      <c r="H167" s="41" t="s">
        <v>27</v>
      </c>
      <c r="I167" s="41" t="s">
        <v>2146</v>
      </c>
    </row>
    <row r="168" spans="1:9">
      <c r="A168" s="139"/>
      <c r="B168" s="41" t="s">
        <v>2147</v>
      </c>
      <c r="C168" s="41" t="s">
        <v>1228</v>
      </c>
      <c r="D168" s="41">
        <v>35486947</v>
      </c>
      <c r="E168" s="41">
        <v>35488351</v>
      </c>
      <c r="F168" s="41" t="s">
        <v>1740</v>
      </c>
      <c r="G168" s="41" t="s">
        <v>2148</v>
      </c>
      <c r="H168" s="41" t="s">
        <v>27</v>
      </c>
      <c r="I168" s="41" t="s">
        <v>1858</v>
      </c>
    </row>
    <row r="169" spans="1:9">
      <c r="A169" s="139"/>
      <c r="B169" s="41" t="s">
        <v>2149</v>
      </c>
      <c r="C169" s="41" t="s">
        <v>1228</v>
      </c>
      <c r="D169" s="41">
        <v>35494293</v>
      </c>
      <c r="E169" s="41">
        <v>35496254</v>
      </c>
      <c r="F169" s="41" t="s">
        <v>1740</v>
      </c>
      <c r="G169" s="41" t="s">
        <v>27</v>
      </c>
      <c r="H169" s="41" t="s">
        <v>27</v>
      </c>
      <c r="I169" s="41" t="s">
        <v>27</v>
      </c>
    </row>
    <row r="170" spans="1:9">
      <c r="A170" s="139"/>
      <c r="B170" s="41" t="s">
        <v>2150</v>
      </c>
      <c r="C170" s="41" t="s">
        <v>1228</v>
      </c>
      <c r="D170" s="41">
        <v>35503939</v>
      </c>
      <c r="E170" s="41">
        <v>35504990</v>
      </c>
      <c r="F170" s="41" t="s">
        <v>1740</v>
      </c>
      <c r="G170" s="41" t="s">
        <v>27</v>
      </c>
      <c r="H170" s="41" t="s">
        <v>27</v>
      </c>
      <c r="I170" s="41" t="s">
        <v>27</v>
      </c>
    </row>
    <row r="171" spans="1:9">
      <c r="A171" s="139"/>
      <c r="B171" s="41" t="s">
        <v>2151</v>
      </c>
      <c r="C171" s="41" t="s">
        <v>1228</v>
      </c>
      <c r="D171" s="41">
        <v>35505371</v>
      </c>
      <c r="E171" s="41">
        <v>35506512</v>
      </c>
      <c r="F171" s="41" t="s">
        <v>1740</v>
      </c>
      <c r="G171" s="41" t="s">
        <v>27</v>
      </c>
      <c r="H171" s="41" t="s">
        <v>27</v>
      </c>
      <c r="I171" s="41" t="s">
        <v>27</v>
      </c>
    </row>
    <row r="172" spans="1:9">
      <c r="A172" s="93">
        <v>13</v>
      </c>
      <c r="B172" s="41" t="s">
        <v>2152</v>
      </c>
      <c r="C172" s="41" t="s">
        <v>1228</v>
      </c>
      <c r="D172" s="41">
        <v>44911456</v>
      </c>
      <c r="E172" s="41">
        <v>44912061</v>
      </c>
      <c r="F172" s="41" t="s">
        <v>27</v>
      </c>
      <c r="G172" s="41" t="s">
        <v>27</v>
      </c>
      <c r="H172" s="41" t="s">
        <v>27</v>
      </c>
      <c r="I172" s="41" t="s">
        <v>27</v>
      </c>
    </row>
    <row r="173" spans="1:9" ht="24">
      <c r="A173" s="139">
        <v>14</v>
      </c>
      <c r="B173" s="41" t="s">
        <v>2153</v>
      </c>
      <c r="C173" s="41" t="s">
        <v>1228</v>
      </c>
      <c r="D173" s="41">
        <v>62952181</v>
      </c>
      <c r="E173" s="41">
        <v>62953758</v>
      </c>
      <c r="F173" s="41" t="s">
        <v>1740</v>
      </c>
      <c r="G173" s="41" t="s">
        <v>2154</v>
      </c>
      <c r="H173" s="41" t="s">
        <v>2155</v>
      </c>
      <c r="I173" s="41" t="s">
        <v>2156</v>
      </c>
    </row>
    <row r="174" spans="1:9">
      <c r="A174" s="139"/>
      <c r="B174" s="41" t="s">
        <v>2157</v>
      </c>
      <c r="C174" s="41" t="s">
        <v>1228</v>
      </c>
      <c r="D174" s="41">
        <v>62966803</v>
      </c>
      <c r="E174" s="41">
        <v>62967459</v>
      </c>
      <c r="F174" s="41" t="s">
        <v>1740</v>
      </c>
      <c r="G174" s="41" t="s">
        <v>2158</v>
      </c>
      <c r="H174" s="41" t="s">
        <v>27</v>
      </c>
      <c r="I174" s="41" t="s">
        <v>2159</v>
      </c>
    </row>
    <row r="175" spans="1:9">
      <c r="A175" s="139"/>
      <c r="B175" s="41" t="s">
        <v>2160</v>
      </c>
      <c r="C175" s="41" t="s">
        <v>1228</v>
      </c>
      <c r="D175" s="41">
        <v>62990963</v>
      </c>
      <c r="E175" s="41">
        <v>62991808</v>
      </c>
      <c r="F175" s="41" t="s">
        <v>1740</v>
      </c>
      <c r="G175" s="41" t="s">
        <v>2161</v>
      </c>
      <c r="H175" s="41" t="s">
        <v>27</v>
      </c>
      <c r="I175" s="41" t="s">
        <v>2162</v>
      </c>
    </row>
    <row r="176" spans="1:9">
      <c r="A176" s="139"/>
      <c r="B176" s="41" t="s">
        <v>2163</v>
      </c>
      <c r="C176" s="41" t="s">
        <v>1228</v>
      </c>
      <c r="D176" s="41">
        <v>62995199</v>
      </c>
      <c r="E176" s="41">
        <v>62995846</v>
      </c>
      <c r="F176" s="41" t="s">
        <v>1740</v>
      </c>
      <c r="G176" s="41" t="s">
        <v>2158</v>
      </c>
      <c r="H176" s="41" t="s">
        <v>27</v>
      </c>
      <c r="I176" s="41" t="s">
        <v>2159</v>
      </c>
    </row>
    <row r="177" spans="1:9">
      <c r="A177" s="139"/>
      <c r="B177" s="41" t="s">
        <v>2164</v>
      </c>
      <c r="C177" s="41" t="s">
        <v>1228</v>
      </c>
      <c r="D177" s="41">
        <v>62996467</v>
      </c>
      <c r="E177" s="41">
        <v>62999666</v>
      </c>
      <c r="F177" s="41" t="s">
        <v>27</v>
      </c>
      <c r="G177" s="41" t="s">
        <v>2165</v>
      </c>
      <c r="H177" s="41" t="s">
        <v>27</v>
      </c>
      <c r="I177" s="41" t="s">
        <v>2166</v>
      </c>
    </row>
    <row r="178" spans="1:9" ht="24">
      <c r="A178" s="139"/>
      <c r="B178" s="41" t="s">
        <v>2167</v>
      </c>
      <c r="C178" s="41" t="s">
        <v>1228</v>
      </c>
      <c r="D178" s="41">
        <v>63002378</v>
      </c>
      <c r="E178" s="41">
        <v>63003070</v>
      </c>
      <c r="F178" s="41" t="s">
        <v>27</v>
      </c>
      <c r="G178" s="41" t="s">
        <v>2168</v>
      </c>
      <c r="H178" s="41" t="s">
        <v>2169</v>
      </c>
      <c r="I178" s="41" t="s">
        <v>2170</v>
      </c>
    </row>
    <row r="179" spans="1:9" ht="36">
      <c r="A179" s="139"/>
      <c r="B179" s="41" t="s">
        <v>2171</v>
      </c>
      <c r="C179" s="41" t="s">
        <v>1228</v>
      </c>
      <c r="D179" s="41">
        <v>63005074</v>
      </c>
      <c r="E179" s="41">
        <v>63007003</v>
      </c>
      <c r="F179" s="41" t="s">
        <v>27</v>
      </c>
      <c r="G179" s="41" t="s">
        <v>2172</v>
      </c>
      <c r="H179" s="41" t="s">
        <v>27</v>
      </c>
      <c r="I179" s="41" t="s">
        <v>2173</v>
      </c>
    </row>
    <row r="180" spans="1:9">
      <c r="A180" s="139"/>
      <c r="B180" s="41" t="s">
        <v>2174</v>
      </c>
      <c r="C180" s="41" t="s">
        <v>1228</v>
      </c>
      <c r="D180" s="41">
        <v>63010759</v>
      </c>
      <c r="E180" s="41">
        <v>63011355</v>
      </c>
      <c r="F180" s="41" t="s">
        <v>1740</v>
      </c>
      <c r="G180" s="41" t="s">
        <v>2175</v>
      </c>
      <c r="H180" s="41" t="s">
        <v>2176</v>
      </c>
      <c r="I180" s="41" t="s">
        <v>2177</v>
      </c>
    </row>
    <row r="181" spans="1:9">
      <c r="A181" s="139"/>
      <c r="B181" s="41" t="s">
        <v>2178</v>
      </c>
      <c r="C181" s="41" t="s">
        <v>1228</v>
      </c>
      <c r="D181" s="41">
        <v>63011963</v>
      </c>
      <c r="E181" s="41">
        <v>63015954</v>
      </c>
      <c r="F181" s="41" t="s">
        <v>27</v>
      </c>
      <c r="G181" s="41" t="s">
        <v>2179</v>
      </c>
      <c r="H181" s="41" t="s">
        <v>2180</v>
      </c>
      <c r="I181" s="41" t="s">
        <v>2181</v>
      </c>
    </row>
    <row r="182" spans="1:9">
      <c r="A182" s="139"/>
      <c r="B182" s="41" t="s">
        <v>2182</v>
      </c>
      <c r="C182" s="41" t="s">
        <v>1228</v>
      </c>
      <c r="D182" s="41">
        <v>63018635</v>
      </c>
      <c r="E182" s="41">
        <v>63019846</v>
      </c>
      <c r="F182" s="41" t="s">
        <v>27</v>
      </c>
      <c r="G182" s="41" t="s">
        <v>2183</v>
      </c>
      <c r="H182" s="41" t="s">
        <v>27</v>
      </c>
      <c r="I182" s="41" t="s">
        <v>2184</v>
      </c>
    </row>
    <row r="183" spans="1:9" ht="24">
      <c r="A183" s="139"/>
      <c r="B183" s="41" t="s">
        <v>2185</v>
      </c>
      <c r="C183" s="41" t="s">
        <v>1228</v>
      </c>
      <c r="D183" s="41">
        <v>63022838</v>
      </c>
      <c r="E183" s="41">
        <v>63025468</v>
      </c>
      <c r="F183" s="41" t="s">
        <v>1740</v>
      </c>
      <c r="G183" s="41" t="s">
        <v>2186</v>
      </c>
      <c r="H183" s="41" t="s">
        <v>2187</v>
      </c>
      <c r="I183" s="41" t="s">
        <v>2188</v>
      </c>
    </row>
    <row r="184" spans="1:9">
      <c r="A184" s="139"/>
      <c r="B184" s="41" t="s">
        <v>2189</v>
      </c>
      <c r="C184" s="41" t="s">
        <v>1228</v>
      </c>
      <c r="D184" s="41">
        <v>63028621</v>
      </c>
      <c r="E184" s="41">
        <v>63029456</v>
      </c>
      <c r="F184" s="41" t="s">
        <v>1740</v>
      </c>
      <c r="G184" s="41" t="s">
        <v>2190</v>
      </c>
      <c r="H184" s="41" t="s">
        <v>27</v>
      </c>
      <c r="I184" s="41" t="s">
        <v>1911</v>
      </c>
    </row>
    <row r="185" spans="1:9" ht="60">
      <c r="A185" s="139"/>
      <c r="B185" s="41" t="s">
        <v>2191</v>
      </c>
      <c r="C185" s="41" t="s">
        <v>1228</v>
      </c>
      <c r="D185" s="41">
        <v>63032174</v>
      </c>
      <c r="E185" s="41">
        <v>63037840</v>
      </c>
      <c r="F185" s="41" t="s">
        <v>27</v>
      </c>
      <c r="G185" s="41" t="s">
        <v>2192</v>
      </c>
      <c r="H185" s="41" t="s">
        <v>27</v>
      </c>
      <c r="I185" s="41" t="s">
        <v>2193</v>
      </c>
    </row>
    <row r="186" spans="1:9">
      <c r="A186" s="139"/>
      <c r="B186" s="41" t="s">
        <v>2194</v>
      </c>
      <c r="C186" s="41" t="s">
        <v>1228</v>
      </c>
      <c r="D186" s="41">
        <v>63042066</v>
      </c>
      <c r="E186" s="41">
        <v>63044348</v>
      </c>
      <c r="F186" s="41" t="s">
        <v>27</v>
      </c>
      <c r="G186" s="41" t="s">
        <v>27</v>
      </c>
      <c r="H186" s="41" t="s">
        <v>27</v>
      </c>
      <c r="I186" s="41" t="s">
        <v>27</v>
      </c>
    </row>
    <row r="187" spans="1:9" ht="36">
      <c r="A187" s="139"/>
      <c r="B187" s="41" t="s">
        <v>2195</v>
      </c>
      <c r="C187" s="41" t="s">
        <v>1228</v>
      </c>
      <c r="D187" s="41">
        <v>63044560</v>
      </c>
      <c r="E187" s="41">
        <v>63045607</v>
      </c>
      <c r="F187" s="41" t="s">
        <v>1740</v>
      </c>
      <c r="G187" s="41" t="s">
        <v>2196</v>
      </c>
      <c r="H187" s="41" t="s">
        <v>2197</v>
      </c>
      <c r="I187" s="41" t="s">
        <v>2198</v>
      </c>
    </row>
    <row r="188" spans="1:9" ht="36">
      <c r="A188" s="139"/>
      <c r="B188" s="41" t="s">
        <v>2199</v>
      </c>
      <c r="C188" s="41" t="s">
        <v>1228</v>
      </c>
      <c r="D188" s="41">
        <v>63049264</v>
      </c>
      <c r="E188" s="41">
        <v>63050346</v>
      </c>
      <c r="F188" s="41" t="s">
        <v>27</v>
      </c>
      <c r="G188" s="41" t="s">
        <v>2200</v>
      </c>
      <c r="H188" s="41" t="s">
        <v>2201</v>
      </c>
      <c r="I188" s="41" t="s">
        <v>2202</v>
      </c>
    </row>
    <row r="189" spans="1:9" ht="24">
      <c r="A189" s="139">
        <v>15</v>
      </c>
      <c r="B189" s="41" t="s">
        <v>2203</v>
      </c>
      <c r="C189" s="41" t="s">
        <v>1228</v>
      </c>
      <c r="D189" s="41">
        <v>65384776</v>
      </c>
      <c r="E189" s="41">
        <v>65385326</v>
      </c>
      <c r="F189" s="41" t="s">
        <v>1740</v>
      </c>
      <c r="G189" s="41" t="s">
        <v>2204</v>
      </c>
      <c r="H189" s="41" t="s">
        <v>2205</v>
      </c>
      <c r="I189" s="41" t="s">
        <v>2206</v>
      </c>
    </row>
    <row r="190" spans="1:9">
      <c r="A190" s="139"/>
      <c r="B190" s="41" t="s">
        <v>2207</v>
      </c>
      <c r="C190" s="41" t="s">
        <v>1228</v>
      </c>
      <c r="D190" s="41">
        <v>65385494</v>
      </c>
      <c r="E190" s="41">
        <v>65387150</v>
      </c>
      <c r="F190" s="41" t="s">
        <v>27</v>
      </c>
      <c r="G190" s="41" t="s">
        <v>27</v>
      </c>
      <c r="H190" s="41" t="s">
        <v>27</v>
      </c>
      <c r="I190" s="41" t="s">
        <v>27</v>
      </c>
    </row>
    <row r="191" spans="1:9">
      <c r="A191" s="139"/>
      <c r="B191" s="41" t="s">
        <v>2208</v>
      </c>
      <c r="C191" s="41" t="s">
        <v>1228</v>
      </c>
      <c r="D191" s="41">
        <v>65387301</v>
      </c>
      <c r="E191" s="41">
        <v>65388087</v>
      </c>
      <c r="F191" s="41" t="s">
        <v>27</v>
      </c>
      <c r="G191" s="41" t="s">
        <v>2209</v>
      </c>
      <c r="H191" s="41" t="s">
        <v>27</v>
      </c>
      <c r="I191" s="41" t="s">
        <v>2210</v>
      </c>
    </row>
    <row r="192" spans="1:9">
      <c r="A192" s="139"/>
      <c r="B192" s="41" t="s">
        <v>2211</v>
      </c>
      <c r="C192" s="41" t="s">
        <v>1228</v>
      </c>
      <c r="D192" s="41">
        <v>65389077</v>
      </c>
      <c r="E192" s="41">
        <v>65390150</v>
      </c>
      <c r="F192" s="41" t="s">
        <v>1740</v>
      </c>
      <c r="G192" s="41" t="s">
        <v>2212</v>
      </c>
      <c r="H192" s="41" t="s">
        <v>2213</v>
      </c>
      <c r="I192" s="41" t="s">
        <v>2214</v>
      </c>
    </row>
    <row r="193" spans="1:9" ht="24">
      <c r="A193" s="139"/>
      <c r="B193" s="41" t="s">
        <v>2215</v>
      </c>
      <c r="C193" s="41" t="s">
        <v>1228</v>
      </c>
      <c r="D193" s="41">
        <v>65390978</v>
      </c>
      <c r="E193" s="41">
        <v>65396057</v>
      </c>
      <c r="F193" s="41" t="s">
        <v>27</v>
      </c>
      <c r="G193" s="41" t="s">
        <v>2216</v>
      </c>
      <c r="H193" s="41" t="s">
        <v>2217</v>
      </c>
      <c r="I193" s="41" t="s">
        <v>2218</v>
      </c>
    </row>
    <row r="194" spans="1:9" ht="36">
      <c r="A194" s="139"/>
      <c r="B194" s="41" t="s">
        <v>2219</v>
      </c>
      <c r="C194" s="41" t="s">
        <v>1228</v>
      </c>
      <c r="D194" s="41">
        <v>65402864</v>
      </c>
      <c r="E194" s="41">
        <v>65403772</v>
      </c>
      <c r="F194" s="41" t="s">
        <v>27</v>
      </c>
      <c r="G194" s="41" t="s">
        <v>2220</v>
      </c>
      <c r="H194" s="41" t="s">
        <v>2221</v>
      </c>
      <c r="I194" s="41" t="s">
        <v>2222</v>
      </c>
    </row>
    <row r="195" spans="1:9">
      <c r="A195" s="139"/>
      <c r="B195" s="41" t="s">
        <v>2223</v>
      </c>
      <c r="C195" s="41" t="s">
        <v>1228</v>
      </c>
      <c r="D195" s="41">
        <v>65420096</v>
      </c>
      <c r="E195" s="41">
        <v>65421337</v>
      </c>
      <c r="F195" s="41" t="s">
        <v>27</v>
      </c>
      <c r="G195" s="41" t="s">
        <v>27</v>
      </c>
      <c r="H195" s="41" t="s">
        <v>27</v>
      </c>
      <c r="I195" s="41" t="s">
        <v>27</v>
      </c>
    </row>
    <row r="196" spans="1:9" ht="60">
      <c r="A196" s="139"/>
      <c r="B196" s="41" t="s">
        <v>2224</v>
      </c>
      <c r="C196" s="41" t="s">
        <v>1228</v>
      </c>
      <c r="D196" s="41">
        <v>65430868</v>
      </c>
      <c r="E196" s="41">
        <v>65432693</v>
      </c>
      <c r="F196" s="41" t="s">
        <v>1740</v>
      </c>
      <c r="G196" s="41" t="s">
        <v>2225</v>
      </c>
      <c r="H196" s="41" t="s">
        <v>2226</v>
      </c>
      <c r="I196" s="41" t="s">
        <v>2227</v>
      </c>
    </row>
    <row r="197" spans="1:9">
      <c r="A197" s="139"/>
      <c r="B197" s="41" t="s">
        <v>2228</v>
      </c>
      <c r="C197" s="41" t="s">
        <v>1228</v>
      </c>
      <c r="D197" s="41">
        <v>65441995</v>
      </c>
      <c r="E197" s="41">
        <v>65443392</v>
      </c>
      <c r="F197" s="41" t="s">
        <v>1740</v>
      </c>
      <c r="G197" s="41" t="s">
        <v>27</v>
      </c>
      <c r="H197" s="41" t="s">
        <v>27</v>
      </c>
      <c r="I197" s="41" t="s">
        <v>27</v>
      </c>
    </row>
    <row r="198" spans="1:9">
      <c r="A198" s="139">
        <v>16</v>
      </c>
      <c r="B198" s="41" t="s">
        <v>2229</v>
      </c>
      <c r="C198" s="41" t="s">
        <v>1278</v>
      </c>
      <c r="D198" s="41">
        <v>2067602</v>
      </c>
      <c r="E198" s="41">
        <v>2069658</v>
      </c>
      <c r="F198" s="41" t="s">
        <v>1740</v>
      </c>
      <c r="G198" s="41" t="s">
        <v>2230</v>
      </c>
      <c r="H198" s="41" t="s">
        <v>2231</v>
      </c>
      <c r="I198" s="41" t="s">
        <v>2232</v>
      </c>
    </row>
    <row r="199" spans="1:9">
      <c r="A199" s="139"/>
      <c r="B199" s="41" t="s">
        <v>2233</v>
      </c>
      <c r="C199" s="41" t="s">
        <v>1278</v>
      </c>
      <c r="D199" s="41">
        <v>2072476</v>
      </c>
      <c r="E199" s="41">
        <v>2074560</v>
      </c>
      <c r="F199" s="41" t="s">
        <v>27</v>
      </c>
      <c r="G199" s="41" t="s">
        <v>2234</v>
      </c>
      <c r="H199" s="41" t="s">
        <v>27</v>
      </c>
      <c r="I199" s="41" t="s">
        <v>2235</v>
      </c>
    </row>
    <row r="200" spans="1:9">
      <c r="A200" s="139"/>
      <c r="B200" s="41" t="s">
        <v>2236</v>
      </c>
      <c r="C200" s="41" t="s">
        <v>1278</v>
      </c>
      <c r="D200" s="41">
        <v>2075279</v>
      </c>
      <c r="E200" s="41">
        <v>2075945</v>
      </c>
      <c r="F200" s="41" t="s">
        <v>27</v>
      </c>
      <c r="G200" s="41" t="s">
        <v>2237</v>
      </c>
      <c r="H200" s="41" t="s">
        <v>2238</v>
      </c>
      <c r="I200" s="41" t="s">
        <v>2239</v>
      </c>
    </row>
    <row r="201" spans="1:9" ht="36">
      <c r="A201" s="139"/>
      <c r="B201" s="41" t="s">
        <v>2240</v>
      </c>
      <c r="C201" s="41" t="s">
        <v>1278</v>
      </c>
      <c r="D201" s="41">
        <v>2076509</v>
      </c>
      <c r="E201" s="41">
        <v>2078085</v>
      </c>
      <c r="F201" s="41" t="s">
        <v>27</v>
      </c>
      <c r="G201" s="41" t="s">
        <v>2241</v>
      </c>
      <c r="H201" s="41" t="s">
        <v>2242</v>
      </c>
      <c r="I201" s="41" t="s">
        <v>2243</v>
      </c>
    </row>
    <row r="202" spans="1:9" ht="36">
      <c r="A202" s="139"/>
      <c r="B202" s="41" t="s">
        <v>2244</v>
      </c>
      <c r="C202" s="41" t="s">
        <v>1278</v>
      </c>
      <c r="D202" s="41">
        <v>2079073</v>
      </c>
      <c r="E202" s="41">
        <v>2082580</v>
      </c>
      <c r="F202" s="41" t="s">
        <v>1740</v>
      </c>
      <c r="G202" s="41" t="s">
        <v>2245</v>
      </c>
      <c r="H202" s="41" t="s">
        <v>2246</v>
      </c>
      <c r="I202" s="41" t="s">
        <v>2247</v>
      </c>
    </row>
    <row r="203" spans="1:9">
      <c r="A203" s="139"/>
      <c r="B203" s="41" t="s">
        <v>2248</v>
      </c>
      <c r="C203" s="41" t="s">
        <v>1278</v>
      </c>
      <c r="D203" s="41">
        <v>2082993</v>
      </c>
      <c r="E203" s="41">
        <v>2084093</v>
      </c>
      <c r="F203" s="41" t="s">
        <v>1740</v>
      </c>
      <c r="G203" s="41" t="s">
        <v>2249</v>
      </c>
      <c r="H203" s="41" t="s">
        <v>27</v>
      </c>
      <c r="I203" s="41" t="s">
        <v>1832</v>
      </c>
    </row>
    <row r="204" spans="1:9">
      <c r="A204" s="139"/>
      <c r="B204" s="41" t="s">
        <v>2250</v>
      </c>
      <c r="C204" s="41" t="s">
        <v>1278</v>
      </c>
      <c r="D204" s="41">
        <v>2090162</v>
      </c>
      <c r="E204" s="41">
        <v>2091587</v>
      </c>
      <c r="F204" s="41" t="s">
        <v>27</v>
      </c>
      <c r="G204" s="41" t="s">
        <v>2251</v>
      </c>
      <c r="H204" s="41" t="s">
        <v>2252</v>
      </c>
      <c r="I204" s="41" t="s">
        <v>2253</v>
      </c>
    </row>
    <row r="205" spans="1:9">
      <c r="A205" s="139"/>
      <c r="B205" s="41" t="s">
        <v>2254</v>
      </c>
      <c r="C205" s="41" t="s">
        <v>1278</v>
      </c>
      <c r="D205" s="41">
        <v>2092218</v>
      </c>
      <c r="E205" s="41">
        <v>2093917</v>
      </c>
      <c r="F205" s="41" t="s">
        <v>27</v>
      </c>
      <c r="G205" s="41" t="s">
        <v>2255</v>
      </c>
      <c r="H205" s="41" t="s">
        <v>27</v>
      </c>
      <c r="I205" s="41" t="s">
        <v>2256</v>
      </c>
    </row>
    <row r="206" spans="1:9" ht="24">
      <c r="A206" s="139"/>
      <c r="B206" s="41" t="s">
        <v>2257</v>
      </c>
      <c r="C206" s="41" t="s">
        <v>1278</v>
      </c>
      <c r="D206" s="41">
        <v>2094761</v>
      </c>
      <c r="E206" s="41">
        <v>2095687</v>
      </c>
      <c r="F206" s="41" t="s">
        <v>27</v>
      </c>
      <c r="G206" s="41" t="s">
        <v>2258</v>
      </c>
      <c r="H206" s="41" t="s">
        <v>2259</v>
      </c>
      <c r="I206" s="41" t="s">
        <v>2260</v>
      </c>
    </row>
    <row r="207" spans="1:9">
      <c r="A207" s="139"/>
      <c r="B207" s="41" t="s">
        <v>2261</v>
      </c>
      <c r="C207" s="41" t="s">
        <v>1278</v>
      </c>
      <c r="D207" s="41">
        <v>2096702</v>
      </c>
      <c r="E207" s="41">
        <v>2099437</v>
      </c>
      <c r="F207" s="41" t="s">
        <v>1740</v>
      </c>
      <c r="G207" s="41" t="s">
        <v>2262</v>
      </c>
      <c r="H207" s="41" t="s">
        <v>2263</v>
      </c>
      <c r="I207" s="41" t="s">
        <v>2264</v>
      </c>
    </row>
    <row r="208" spans="1:9" ht="24">
      <c r="A208" s="139"/>
      <c r="B208" s="41" t="s">
        <v>2265</v>
      </c>
      <c r="C208" s="41" t="s">
        <v>1278</v>
      </c>
      <c r="D208" s="41">
        <v>2103390</v>
      </c>
      <c r="E208" s="41">
        <v>2107805</v>
      </c>
      <c r="F208" s="41" t="s">
        <v>1740</v>
      </c>
      <c r="G208" s="41" t="s">
        <v>2266</v>
      </c>
      <c r="H208" s="41" t="s">
        <v>2267</v>
      </c>
      <c r="I208" s="41" t="s">
        <v>2268</v>
      </c>
    </row>
    <row r="209" spans="1:9" ht="24">
      <c r="A209" s="139"/>
      <c r="B209" s="41" t="s">
        <v>2269</v>
      </c>
      <c r="C209" s="41" t="s">
        <v>1278</v>
      </c>
      <c r="D209" s="41">
        <v>2108845</v>
      </c>
      <c r="E209" s="41">
        <v>2112048</v>
      </c>
      <c r="F209" s="41" t="s">
        <v>1740</v>
      </c>
      <c r="G209" s="41" t="s">
        <v>2270</v>
      </c>
      <c r="H209" s="41" t="s">
        <v>2271</v>
      </c>
      <c r="I209" s="41" t="s">
        <v>2272</v>
      </c>
    </row>
    <row r="210" spans="1:9">
      <c r="A210" s="139"/>
      <c r="B210" s="41" t="s">
        <v>2273</v>
      </c>
      <c r="C210" s="41" t="s">
        <v>1278</v>
      </c>
      <c r="D210" s="41">
        <v>2112489</v>
      </c>
      <c r="E210" s="41">
        <v>2113634</v>
      </c>
      <c r="F210" s="41" t="s">
        <v>27</v>
      </c>
      <c r="G210" s="41" t="s">
        <v>2274</v>
      </c>
      <c r="H210" s="41" t="s">
        <v>27</v>
      </c>
      <c r="I210" s="41" t="s">
        <v>2275</v>
      </c>
    </row>
    <row r="211" spans="1:9">
      <c r="A211" s="139"/>
      <c r="B211" s="41" t="s">
        <v>2276</v>
      </c>
      <c r="C211" s="41" t="s">
        <v>1278</v>
      </c>
      <c r="D211" s="41">
        <v>2116025</v>
      </c>
      <c r="E211" s="41">
        <v>2117537</v>
      </c>
      <c r="F211" s="41" t="s">
        <v>27</v>
      </c>
      <c r="G211" s="41" t="s">
        <v>2277</v>
      </c>
      <c r="H211" s="41" t="s">
        <v>2278</v>
      </c>
      <c r="I211" s="41" t="s">
        <v>2279</v>
      </c>
    </row>
    <row r="212" spans="1:9" ht="24">
      <c r="A212" s="139"/>
      <c r="B212" s="41" t="s">
        <v>2280</v>
      </c>
      <c r="C212" s="41" t="s">
        <v>1278</v>
      </c>
      <c r="D212" s="41">
        <v>2118435</v>
      </c>
      <c r="E212" s="41">
        <v>2119163</v>
      </c>
      <c r="F212" s="41" t="s">
        <v>1740</v>
      </c>
      <c r="G212" s="41" t="s">
        <v>2281</v>
      </c>
      <c r="H212" s="41" t="s">
        <v>2282</v>
      </c>
      <c r="I212" s="41" t="s">
        <v>2283</v>
      </c>
    </row>
    <row r="213" spans="1:9">
      <c r="A213" s="139"/>
      <c r="B213" s="41" t="s">
        <v>2284</v>
      </c>
      <c r="C213" s="41" t="s">
        <v>1278</v>
      </c>
      <c r="D213" s="41">
        <v>2119466</v>
      </c>
      <c r="E213" s="41">
        <v>2128377</v>
      </c>
      <c r="F213" s="41" t="s">
        <v>27</v>
      </c>
      <c r="G213" s="41" t="s">
        <v>2277</v>
      </c>
      <c r="H213" s="41" t="s">
        <v>2278</v>
      </c>
      <c r="I213" s="41" t="s">
        <v>2279</v>
      </c>
    </row>
    <row r="214" spans="1:9">
      <c r="A214" s="139"/>
      <c r="B214" s="41" t="s">
        <v>2285</v>
      </c>
      <c r="C214" s="41" t="s">
        <v>1278</v>
      </c>
      <c r="D214" s="41">
        <v>2133647</v>
      </c>
      <c r="E214" s="41">
        <v>2135629</v>
      </c>
      <c r="F214" s="41" t="s">
        <v>1740</v>
      </c>
      <c r="G214" s="41" t="s">
        <v>2286</v>
      </c>
      <c r="H214" s="41" t="s">
        <v>27</v>
      </c>
      <c r="I214" s="41" t="s">
        <v>2287</v>
      </c>
    </row>
    <row r="215" spans="1:9">
      <c r="A215" s="139"/>
      <c r="B215" s="41" t="s">
        <v>2288</v>
      </c>
      <c r="C215" s="41" t="s">
        <v>1278</v>
      </c>
      <c r="D215" s="41">
        <v>2136498</v>
      </c>
      <c r="E215" s="41">
        <v>2137683</v>
      </c>
      <c r="F215" s="41" t="s">
        <v>27</v>
      </c>
      <c r="G215" s="41" t="s">
        <v>2289</v>
      </c>
      <c r="H215" s="41" t="s">
        <v>27</v>
      </c>
      <c r="I215" s="41" t="s">
        <v>2290</v>
      </c>
    </row>
    <row r="216" spans="1:9" ht="24">
      <c r="A216" s="139"/>
      <c r="B216" s="41" t="s">
        <v>2291</v>
      </c>
      <c r="C216" s="41" t="s">
        <v>1278</v>
      </c>
      <c r="D216" s="41">
        <v>2142438</v>
      </c>
      <c r="E216" s="41">
        <v>2142749</v>
      </c>
      <c r="F216" s="41" t="s">
        <v>1740</v>
      </c>
      <c r="G216" s="41" t="s">
        <v>2292</v>
      </c>
      <c r="H216" s="41" t="s">
        <v>2293</v>
      </c>
      <c r="I216" s="41" t="s">
        <v>2294</v>
      </c>
    </row>
    <row r="217" spans="1:9">
      <c r="A217" s="139"/>
      <c r="B217" s="41" t="s">
        <v>2295</v>
      </c>
      <c r="C217" s="41" t="s">
        <v>1278</v>
      </c>
      <c r="D217" s="41">
        <v>2149041</v>
      </c>
      <c r="E217" s="41">
        <v>2150437</v>
      </c>
      <c r="F217" s="41" t="s">
        <v>1740</v>
      </c>
      <c r="G217" s="41" t="s">
        <v>2296</v>
      </c>
      <c r="H217" s="41" t="s">
        <v>2297</v>
      </c>
      <c r="I217" s="41" t="s">
        <v>2298</v>
      </c>
    </row>
    <row r="218" spans="1:9" ht="48">
      <c r="A218" s="139"/>
      <c r="B218" s="41" t="s">
        <v>2299</v>
      </c>
      <c r="C218" s="41" t="s">
        <v>1278</v>
      </c>
      <c r="D218" s="41">
        <v>2151946</v>
      </c>
      <c r="E218" s="41">
        <v>2153139</v>
      </c>
      <c r="F218" s="41" t="s">
        <v>27</v>
      </c>
      <c r="G218" s="41" t="s">
        <v>2300</v>
      </c>
      <c r="H218" s="41" t="s">
        <v>27</v>
      </c>
      <c r="I218" s="41" t="s">
        <v>2301</v>
      </c>
    </row>
    <row r="219" spans="1:9">
      <c r="A219" s="139"/>
      <c r="B219" s="41" t="s">
        <v>2302</v>
      </c>
      <c r="C219" s="41" t="s">
        <v>1278</v>
      </c>
      <c r="D219" s="41">
        <v>2163492</v>
      </c>
      <c r="E219" s="41">
        <v>2165206</v>
      </c>
      <c r="F219" s="41" t="s">
        <v>27</v>
      </c>
      <c r="G219" s="41" t="s">
        <v>2303</v>
      </c>
      <c r="H219" s="41" t="s">
        <v>27</v>
      </c>
      <c r="I219" s="41" t="s">
        <v>2304</v>
      </c>
    </row>
    <row r="220" spans="1:9">
      <c r="A220" s="139">
        <v>17</v>
      </c>
      <c r="B220" s="41" t="s">
        <v>2305</v>
      </c>
      <c r="C220" s="41" t="s">
        <v>1278</v>
      </c>
      <c r="D220" s="41">
        <v>4916968</v>
      </c>
      <c r="E220" s="41">
        <v>4918481</v>
      </c>
      <c r="F220" s="41" t="s">
        <v>1740</v>
      </c>
      <c r="G220" s="41" t="s">
        <v>2306</v>
      </c>
      <c r="H220" s="41" t="s">
        <v>27</v>
      </c>
      <c r="I220" s="41" t="s">
        <v>1911</v>
      </c>
    </row>
    <row r="221" spans="1:9" ht="24">
      <c r="A221" s="139"/>
      <c r="B221" s="41" t="s">
        <v>2307</v>
      </c>
      <c r="C221" s="41" t="s">
        <v>1278</v>
      </c>
      <c r="D221" s="41">
        <v>4923033</v>
      </c>
      <c r="E221" s="41">
        <v>4924560</v>
      </c>
      <c r="F221" s="41" t="s">
        <v>27</v>
      </c>
      <c r="G221" s="41" t="s">
        <v>2308</v>
      </c>
      <c r="H221" s="41" t="s">
        <v>2309</v>
      </c>
      <c r="I221" s="41" t="s">
        <v>2310</v>
      </c>
    </row>
    <row r="222" spans="1:9" ht="24">
      <c r="A222" s="139"/>
      <c r="B222" s="41" t="s">
        <v>2311</v>
      </c>
      <c r="C222" s="41" t="s">
        <v>1278</v>
      </c>
      <c r="D222" s="41">
        <v>4937736</v>
      </c>
      <c r="E222" s="41">
        <v>4943447</v>
      </c>
      <c r="F222" s="41" t="s">
        <v>27</v>
      </c>
      <c r="G222" s="41" t="s">
        <v>2312</v>
      </c>
      <c r="H222" s="41" t="s">
        <v>2313</v>
      </c>
      <c r="I222" s="41" t="s">
        <v>2314</v>
      </c>
    </row>
    <row r="223" spans="1:9" ht="24">
      <c r="A223" s="139"/>
      <c r="B223" s="41" t="s">
        <v>2315</v>
      </c>
      <c r="C223" s="41" t="s">
        <v>1278</v>
      </c>
      <c r="D223" s="41">
        <v>4944440</v>
      </c>
      <c r="E223" s="41">
        <v>4946229</v>
      </c>
      <c r="F223" s="41" t="s">
        <v>27</v>
      </c>
      <c r="G223" s="41" t="s">
        <v>2316</v>
      </c>
      <c r="H223" s="41" t="s">
        <v>2317</v>
      </c>
      <c r="I223" s="41" t="s">
        <v>2318</v>
      </c>
    </row>
    <row r="224" spans="1:9">
      <c r="A224" s="139"/>
      <c r="B224" s="41" t="s">
        <v>2319</v>
      </c>
      <c r="C224" s="41" t="s">
        <v>1278</v>
      </c>
      <c r="D224" s="41">
        <v>4952005</v>
      </c>
      <c r="E224" s="41">
        <v>4954730</v>
      </c>
      <c r="F224" s="41" t="s">
        <v>27</v>
      </c>
      <c r="G224" s="41" t="s">
        <v>27</v>
      </c>
      <c r="H224" s="41" t="s">
        <v>27</v>
      </c>
      <c r="I224" s="41" t="s">
        <v>27</v>
      </c>
    </row>
    <row r="225" spans="1:9" ht="24">
      <c r="A225" s="139"/>
      <c r="B225" s="41" t="s">
        <v>2320</v>
      </c>
      <c r="C225" s="41" t="s">
        <v>1278</v>
      </c>
      <c r="D225" s="41">
        <v>4956872</v>
      </c>
      <c r="E225" s="41">
        <v>4958961</v>
      </c>
      <c r="F225" s="41" t="s">
        <v>27</v>
      </c>
      <c r="G225" s="41" t="s">
        <v>2316</v>
      </c>
      <c r="H225" s="41" t="s">
        <v>2317</v>
      </c>
      <c r="I225" s="41" t="s">
        <v>2318</v>
      </c>
    </row>
    <row r="226" spans="1:9">
      <c r="A226" s="139"/>
      <c r="B226" s="41" t="s">
        <v>2321</v>
      </c>
      <c r="C226" s="41" t="s">
        <v>1278</v>
      </c>
      <c r="D226" s="41">
        <v>4959105</v>
      </c>
      <c r="E226" s="41">
        <v>4960938</v>
      </c>
      <c r="F226" s="41" t="s">
        <v>27</v>
      </c>
      <c r="G226" s="41" t="s">
        <v>27</v>
      </c>
      <c r="H226" s="41" t="s">
        <v>27</v>
      </c>
      <c r="I226" s="41" t="s">
        <v>27</v>
      </c>
    </row>
    <row r="227" spans="1:9" ht="24">
      <c r="A227" s="139"/>
      <c r="B227" s="41" t="s">
        <v>2322</v>
      </c>
      <c r="C227" s="41" t="s">
        <v>1278</v>
      </c>
      <c r="D227" s="41">
        <v>4963342</v>
      </c>
      <c r="E227" s="41">
        <v>4965316</v>
      </c>
      <c r="F227" s="41" t="s">
        <v>27</v>
      </c>
      <c r="G227" s="41" t="s">
        <v>2316</v>
      </c>
      <c r="H227" s="41" t="s">
        <v>2317</v>
      </c>
      <c r="I227" s="41" t="s">
        <v>2318</v>
      </c>
    </row>
    <row r="228" spans="1:9" ht="24">
      <c r="A228" s="139"/>
      <c r="B228" s="41" t="s">
        <v>2323</v>
      </c>
      <c r="C228" s="41" t="s">
        <v>1278</v>
      </c>
      <c r="D228" s="41">
        <v>4965629</v>
      </c>
      <c r="E228" s="41">
        <v>4969087</v>
      </c>
      <c r="F228" s="41" t="s">
        <v>1740</v>
      </c>
      <c r="G228" s="41" t="s">
        <v>2324</v>
      </c>
      <c r="H228" s="41" t="s">
        <v>2325</v>
      </c>
      <c r="I228" s="41" t="s">
        <v>2326</v>
      </c>
    </row>
    <row r="229" spans="1:9">
      <c r="A229" s="139"/>
      <c r="B229" s="41" t="s">
        <v>2327</v>
      </c>
      <c r="C229" s="41" t="s">
        <v>1278</v>
      </c>
      <c r="D229" s="41">
        <v>4970143</v>
      </c>
      <c r="E229" s="41">
        <v>4970583</v>
      </c>
      <c r="F229" s="41" t="s">
        <v>27</v>
      </c>
      <c r="G229" s="41" t="s">
        <v>2328</v>
      </c>
      <c r="H229" s="41" t="s">
        <v>27</v>
      </c>
      <c r="I229" s="41" t="s">
        <v>2329</v>
      </c>
    </row>
    <row r="230" spans="1:9">
      <c r="A230" s="139"/>
      <c r="B230" s="41" t="s">
        <v>2330</v>
      </c>
      <c r="C230" s="41" t="s">
        <v>1278</v>
      </c>
      <c r="D230" s="41">
        <v>4970877</v>
      </c>
      <c r="E230" s="41">
        <v>4972268</v>
      </c>
      <c r="F230" s="41" t="s">
        <v>1740</v>
      </c>
      <c r="G230" s="41" t="s">
        <v>2331</v>
      </c>
      <c r="H230" s="41" t="s">
        <v>27</v>
      </c>
      <c r="I230" s="41" t="s">
        <v>2146</v>
      </c>
    </row>
    <row r="231" spans="1:9" ht="24">
      <c r="A231" s="139"/>
      <c r="B231" s="41" t="s">
        <v>2332</v>
      </c>
      <c r="C231" s="41" t="s">
        <v>1278</v>
      </c>
      <c r="D231" s="41">
        <v>4975250</v>
      </c>
      <c r="E231" s="41">
        <v>4982175</v>
      </c>
      <c r="F231" s="41" t="s">
        <v>27</v>
      </c>
      <c r="G231" s="41" t="s">
        <v>2333</v>
      </c>
      <c r="H231" s="41" t="s">
        <v>2334</v>
      </c>
      <c r="I231" s="41" t="s">
        <v>2335</v>
      </c>
    </row>
    <row r="232" spans="1:9">
      <c r="A232" s="139"/>
      <c r="B232" s="41" t="s">
        <v>2336</v>
      </c>
      <c r="C232" s="41" t="s">
        <v>1278</v>
      </c>
      <c r="D232" s="41">
        <v>4986675</v>
      </c>
      <c r="E232" s="41">
        <v>4987904</v>
      </c>
      <c r="F232" s="41" t="s">
        <v>1740</v>
      </c>
      <c r="G232" s="41" t="s">
        <v>27</v>
      </c>
      <c r="H232" s="41" t="s">
        <v>27</v>
      </c>
      <c r="I232" s="41" t="s">
        <v>27</v>
      </c>
    </row>
    <row r="233" spans="1:9">
      <c r="A233" s="139"/>
      <c r="B233" s="41" t="s">
        <v>2337</v>
      </c>
      <c r="C233" s="41" t="s">
        <v>1278</v>
      </c>
      <c r="D233" s="41">
        <v>4992111</v>
      </c>
      <c r="E233" s="41">
        <v>4995428</v>
      </c>
      <c r="F233" s="41" t="s">
        <v>27</v>
      </c>
      <c r="G233" s="41" t="s">
        <v>2338</v>
      </c>
      <c r="H233" s="41" t="s">
        <v>2339</v>
      </c>
      <c r="I233" s="41" t="s">
        <v>2340</v>
      </c>
    </row>
    <row r="234" spans="1:9" ht="24">
      <c r="A234" s="139"/>
      <c r="B234" s="41" t="s">
        <v>2341</v>
      </c>
      <c r="C234" s="41" t="s">
        <v>1278</v>
      </c>
      <c r="D234" s="41">
        <v>4997077</v>
      </c>
      <c r="E234" s="41">
        <v>4998368</v>
      </c>
      <c r="F234" s="41" t="s">
        <v>27</v>
      </c>
      <c r="G234" s="41" t="s">
        <v>2342</v>
      </c>
      <c r="H234" s="41" t="s">
        <v>27</v>
      </c>
      <c r="I234" s="41" t="s">
        <v>2343</v>
      </c>
    </row>
    <row r="235" spans="1:9">
      <c r="A235" s="139"/>
      <c r="B235" s="41" t="s">
        <v>2344</v>
      </c>
      <c r="C235" s="41" t="s">
        <v>1278</v>
      </c>
      <c r="D235" s="41">
        <v>5001393</v>
      </c>
      <c r="E235" s="41">
        <v>5002601</v>
      </c>
      <c r="F235" s="41" t="s">
        <v>1740</v>
      </c>
      <c r="G235" s="41" t="s">
        <v>2345</v>
      </c>
      <c r="H235" s="41" t="s">
        <v>27</v>
      </c>
      <c r="I235" s="41" t="s">
        <v>2346</v>
      </c>
    </row>
    <row r="236" spans="1:9" ht="60">
      <c r="A236" s="139"/>
      <c r="B236" s="41" t="s">
        <v>2347</v>
      </c>
      <c r="C236" s="41" t="s">
        <v>1278</v>
      </c>
      <c r="D236" s="41">
        <v>5002897</v>
      </c>
      <c r="E236" s="41">
        <v>5005223</v>
      </c>
      <c r="F236" s="41" t="s">
        <v>27</v>
      </c>
      <c r="G236" s="41" t="s">
        <v>2348</v>
      </c>
      <c r="H236" s="41" t="s">
        <v>2349</v>
      </c>
      <c r="I236" s="41" t="s">
        <v>2350</v>
      </c>
    </row>
    <row r="237" spans="1:9">
      <c r="A237" s="139"/>
      <c r="B237" s="41" t="s">
        <v>2351</v>
      </c>
      <c r="C237" s="41" t="s">
        <v>1278</v>
      </c>
      <c r="D237" s="41">
        <v>5007251</v>
      </c>
      <c r="E237" s="41">
        <v>5009127</v>
      </c>
      <c r="F237" s="41" t="s">
        <v>1740</v>
      </c>
      <c r="G237" s="41" t="s">
        <v>2352</v>
      </c>
      <c r="H237" s="41" t="s">
        <v>27</v>
      </c>
      <c r="I237" s="41" t="s">
        <v>2214</v>
      </c>
    </row>
    <row r="238" spans="1:9" ht="24">
      <c r="A238" s="139"/>
      <c r="B238" s="41" t="s">
        <v>2353</v>
      </c>
      <c r="C238" s="41" t="s">
        <v>1278</v>
      </c>
      <c r="D238" s="41">
        <v>5010038</v>
      </c>
      <c r="E238" s="41">
        <v>5011366</v>
      </c>
      <c r="F238" s="41" t="s">
        <v>1740</v>
      </c>
      <c r="G238" s="41" t="s">
        <v>2354</v>
      </c>
      <c r="H238" s="41" t="s">
        <v>2355</v>
      </c>
      <c r="I238" s="41" t="s">
        <v>2356</v>
      </c>
    </row>
    <row r="239" spans="1:9">
      <c r="A239" s="139">
        <v>18</v>
      </c>
      <c r="B239" s="41" t="s">
        <v>2357</v>
      </c>
      <c r="C239" s="41" t="s">
        <v>1278</v>
      </c>
      <c r="D239" s="41">
        <v>6918737</v>
      </c>
      <c r="E239" s="41">
        <v>6920258</v>
      </c>
      <c r="F239" s="41" t="s">
        <v>1740</v>
      </c>
      <c r="G239" s="41" t="s">
        <v>27</v>
      </c>
      <c r="H239" s="41" t="s">
        <v>27</v>
      </c>
      <c r="I239" s="41" t="s">
        <v>27</v>
      </c>
    </row>
    <row r="240" spans="1:9" ht="24">
      <c r="A240" s="139"/>
      <c r="B240" s="41" t="s">
        <v>2358</v>
      </c>
      <c r="C240" s="41" t="s">
        <v>1278</v>
      </c>
      <c r="D240" s="41">
        <v>6920652</v>
      </c>
      <c r="E240" s="41">
        <v>6921812</v>
      </c>
      <c r="F240" s="41" t="s">
        <v>27</v>
      </c>
      <c r="G240" s="41" t="s">
        <v>2359</v>
      </c>
      <c r="H240" s="41" t="s">
        <v>2360</v>
      </c>
      <c r="I240" s="41" t="s">
        <v>2361</v>
      </c>
    </row>
    <row r="241" spans="1:9">
      <c r="A241" s="139"/>
      <c r="B241" s="41" t="s">
        <v>2362</v>
      </c>
      <c r="C241" s="41" t="s">
        <v>1278</v>
      </c>
      <c r="D241" s="41">
        <v>6923910</v>
      </c>
      <c r="E241" s="41">
        <v>6924722</v>
      </c>
      <c r="F241" s="41" t="s">
        <v>27</v>
      </c>
      <c r="G241" s="41" t="s">
        <v>2363</v>
      </c>
      <c r="H241" s="41" t="s">
        <v>27</v>
      </c>
      <c r="I241" s="41" t="s">
        <v>2364</v>
      </c>
    </row>
    <row r="242" spans="1:9">
      <c r="A242" s="139"/>
      <c r="B242" s="41" t="s">
        <v>2365</v>
      </c>
      <c r="C242" s="41" t="s">
        <v>1278</v>
      </c>
      <c r="D242" s="41">
        <v>6926820</v>
      </c>
      <c r="E242" s="41">
        <v>6929346</v>
      </c>
      <c r="F242" s="41" t="s">
        <v>27</v>
      </c>
      <c r="G242" s="41" t="s">
        <v>2366</v>
      </c>
      <c r="H242" s="41" t="s">
        <v>27</v>
      </c>
      <c r="I242" s="41" t="s">
        <v>2214</v>
      </c>
    </row>
    <row r="243" spans="1:9">
      <c r="A243" s="139"/>
      <c r="B243" s="41" t="s">
        <v>2367</v>
      </c>
      <c r="C243" s="41" t="s">
        <v>1278</v>
      </c>
      <c r="D243" s="41">
        <v>6930399</v>
      </c>
      <c r="E243" s="41">
        <v>6936411</v>
      </c>
      <c r="F243" s="41" t="s">
        <v>1740</v>
      </c>
      <c r="G243" s="41" t="s">
        <v>2368</v>
      </c>
      <c r="H243" s="41" t="s">
        <v>27</v>
      </c>
      <c r="I243" s="41" t="s">
        <v>2369</v>
      </c>
    </row>
    <row r="244" spans="1:9">
      <c r="A244" s="139"/>
      <c r="B244" s="41" t="s">
        <v>2370</v>
      </c>
      <c r="C244" s="41" t="s">
        <v>1278</v>
      </c>
      <c r="D244" s="41">
        <v>6937127</v>
      </c>
      <c r="E244" s="41">
        <v>6943713</v>
      </c>
      <c r="F244" s="41" t="s">
        <v>1740</v>
      </c>
      <c r="G244" s="41" t="s">
        <v>2371</v>
      </c>
      <c r="H244" s="41" t="s">
        <v>2372</v>
      </c>
      <c r="I244" s="41" t="s">
        <v>2373</v>
      </c>
    </row>
    <row r="245" spans="1:9" ht="36">
      <c r="A245" s="139"/>
      <c r="B245" s="41" t="s">
        <v>2374</v>
      </c>
      <c r="C245" s="41" t="s">
        <v>1278</v>
      </c>
      <c r="D245" s="41">
        <v>6946252</v>
      </c>
      <c r="E245" s="41">
        <v>6948912</v>
      </c>
      <c r="F245" s="41" t="s">
        <v>1740</v>
      </c>
      <c r="G245" s="41" t="s">
        <v>2375</v>
      </c>
      <c r="H245" s="41" t="s">
        <v>2376</v>
      </c>
      <c r="I245" s="41" t="s">
        <v>2377</v>
      </c>
    </row>
    <row r="246" spans="1:9">
      <c r="A246" s="139"/>
      <c r="B246" s="41" t="s">
        <v>2378</v>
      </c>
      <c r="C246" s="41" t="s">
        <v>1278</v>
      </c>
      <c r="D246" s="41">
        <v>6949103</v>
      </c>
      <c r="E246" s="41">
        <v>6951930</v>
      </c>
      <c r="F246" s="41" t="s">
        <v>27</v>
      </c>
      <c r="G246" s="41" t="s">
        <v>2379</v>
      </c>
      <c r="H246" s="41" t="s">
        <v>27</v>
      </c>
      <c r="I246" s="41" t="s">
        <v>2380</v>
      </c>
    </row>
    <row r="247" spans="1:9" ht="60">
      <c r="A247" s="139"/>
      <c r="B247" s="41" t="s">
        <v>2381</v>
      </c>
      <c r="C247" s="41" t="s">
        <v>1278</v>
      </c>
      <c r="D247" s="41">
        <v>6953236</v>
      </c>
      <c r="E247" s="41">
        <v>6953957</v>
      </c>
      <c r="F247" s="41" t="s">
        <v>1740</v>
      </c>
      <c r="G247" s="41" t="s">
        <v>2382</v>
      </c>
      <c r="H247" s="41" t="s">
        <v>2383</v>
      </c>
      <c r="I247" s="41" t="s">
        <v>2384</v>
      </c>
    </row>
    <row r="248" spans="1:9" ht="36">
      <c r="A248" s="139"/>
      <c r="B248" s="41" t="s">
        <v>2385</v>
      </c>
      <c r="C248" s="41" t="s">
        <v>1278</v>
      </c>
      <c r="D248" s="41">
        <v>6954628</v>
      </c>
      <c r="E248" s="41">
        <v>6956481</v>
      </c>
      <c r="F248" s="41" t="s">
        <v>1740</v>
      </c>
      <c r="G248" s="41" t="s">
        <v>2386</v>
      </c>
      <c r="H248" s="41" t="s">
        <v>2387</v>
      </c>
      <c r="I248" s="41" t="s">
        <v>2388</v>
      </c>
    </row>
    <row r="249" spans="1:9">
      <c r="A249" s="139"/>
      <c r="B249" s="41" t="s">
        <v>2389</v>
      </c>
      <c r="C249" s="41" t="s">
        <v>1278</v>
      </c>
      <c r="D249" s="41">
        <v>6965783</v>
      </c>
      <c r="E249" s="41">
        <v>6973264</v>
      </c>
      <c r="F249" s="41" t="s">
        <v>27</v>
      </c>
      <c r="G249" s="41" t="s">
        <v>2390</v>
      </c>
      <c r="H249" s="41" t="s">
        <v>27</v>
      </c>
      <c r="I249" s="41" t="s">
        <v>2391</v>
      </c>
    </row>
    <row r="250" spans="1:9">
      <c r="A250" s="139"/>
      <c r="B250" s="41" t="s">
        <v>2392</v>
      </c>
      <c r="C250" s="41" t="s">
        <v>1278</v>
      </c>
      <c r="D250" s="41">
        <v>6976207</v>
      </c>
      <c r="E250" s="41">
        <v>6979131</v>
      </c>
      <c r="F250" s="41" t="s">
        <v>1740</v>
      </c>
      <c r="G250" s="41" t="s">
        <v>2393</v>
      </c>
      <c r="H250" s="41" t="s">
        <v>27</v>
      </c>
      <c r="I250" s="41" t="s">
        <v>2394</v>
      </c>
    </row>
    <row r="251" spans="1:9">
      <c r="A251" s="139"/>
      <c r="B251" s="41" t="s">
        <v>2395</v>
      </c>
      <c r="C251" s="41" t="s">
        <v>1278</v>
      </c>
      <c r="D251" s="41">
        <v>6982436</v>
      </c>
      <c r="E251" s="41">
        <v>6982770</v>
      </c>
      <c r="F251" s="41" t="s">
        <v>27</v>
      </c>
      <c r="G251" s="41" t="s">
        <v>2396</v>
      </c>
      <c r="H251" s="41" t="s">
        <v>27</v>
      </c>
      <c r="I251" s="41" t="s">
        <v>2397</v>
      </c>
    </row>
    <row r="252" spans="1:9" ht="36">
      <c r="A252" s="139"/>
      <c r="B252" s="41" t="s">
        <v>2398</v>
      </c>
      <c r="C252" s="41" t="s">
        <v>1278</v>
      </c>
      <c r="D252" s="41">
        <v>6984050</v>
      </c>
      <c r="E252" s="41">
        <v>6986028</v>
      </c>
      <c r="F252" s="41" t="s">
        <v>27</v>
      </c>
      <c r="G252" s="41" t="s">
        <v>2399</v>
      </c>
      <c r="H252" s="41" t="s">
        <v>2400</v>
      </c>
      <c r="I252" s="41" t="s">
        <v>2401</v>
      </c>
    </row>
    <row r="253" spans="1:9" ht="24">
      <c r="A253" s="139"/>
      <c r="B253" s="41" t="s">
        <v>2402</v>
      </c>
      <c r="C253" s="41" t="s">
        <v>1278</v>
      </c>
      <c r="D253" s="41">
        <v>6988091</v>
      </c>
      <c r="E253" s="41">
        <v>6990330</v>
      </c>
      <c r="F253" s="41" t="s">
        <v>1740</v>
      </c>
      <c r="G253" s="41" t="s">
        <v>2403</v>
      </c>
      <c r="H253" s="41" t="s">
        <v>2404</v>
      </c>
      <c r="I253" s="41" t="s">
        <v>2405</v>
      </c>
    </row>
    <row r="254" spans="1:9" ht="36">
      <c r="A254" s="139"/>
      <c r="B254" s="41" t="s">
        <v>2406</v>
      </c>
      <c r="C254" s="41" t="s">
        <v>1278</v>
      </c>
      <c r="D254" s="41">
        <v>6990667</v>
      </c>
      <c r="E254" s="41">
        <v>6994497</v>
      </c>
      <c r="F254" s="41" t="s">
        <v>27</v>
      </c>
      <c r="G254" s="41" t="s">
        <v>2407</v>
      </c>
      <c r="H254" s="41" t="s">
        <v>27</v>
      </c>
      <c r="I254" s="41" t="s">
        <v>2408</v>
      </c>
    </row>
    <row r="255" spans="1:9">
      <c r="A255" s="139"/>
      <c r="B255" s="41" t="s">
        <v>2409</v>
      </c>
      <c r="C255" s="41" t="s">
        <v>1278</v>
      </c>
      <c r="D255" s="41">
        <v>6994894</v>
      </c>
      <c r="E255" s="41">
        <v>6996940</v>
      </c>
      <c r="F255" s="41" t="s">
        <v>27</v>
      </c>
      <c r="G255" s="41" t="s">
        <v>2410</v>
      </c>
      <c r="H255" s="41" t="s">
        <v>27</v>
      </c>
      <c r="I255" s="41" t="s">
        <v>2411</v>
      </c>
    </row>
    <row r="256" spans="1:9" ht="24">
      <c r="A256" s="139"/>
      <c r="B256" s="41" t="s">
        <v>2412</v>
      </c>
      <c r="C256" s="41" t="s">
        <v>1278</v>
      </c>
      <c r="D256" s="41">
        <v>6998538</v>
      </c>
      <c r="E256" s="41">
        <v>7000524</v>
      </c>
      <c r="F256" s="41" t="s">
        <v>27</v>
      </c>
      <c r="G256" s="41" t="s">
        <v>2413</v>
      </c>
      <c r="H256" s="41" t="s">
        <v>2414</v>
      </c>
      <c r="I256" s="41" t="s">
        <v>2415</v>
      </c>
    </row>
    <row r="257" spans="1:9" ht="60">
      <c r="A257" s="139"/>
      <c r="B257" s="41" t="s">
        <v>2416</v>
      </c>
      <c r="C257" s="41" t="s">
        <v>1278</v>
      </c>
      <c r="D257" s="41">
        <v>7002872</v>
      </c>
      <c r="E257" s="41">
        <v>7006997</v>
      </c>
      <c r="F257" s="41" t="s">
        <v>27</v>
      </c>
      <c r="G257" s="41" t="s">
        <v>2417</v>
      </c>
      <c r="H257" s="41" t="s">
        <v>2418</v>
      </c>
      <c r="I257" s="41" t="s">
        <v>2419</v>
      </c>
    </row>
    <row r="258" spans="1:9" ht="60">
      <c r="A258" s="139"/>
      <c r="B258" s="41" t="s">
        <v>2420</v>
      </c>
      <c r="C258" s="41" t="s">
        <v>1278</v>
      </c>
      <c r="D258" s="41">
        <v>7004427</v>
      </c>
      <c r="E258" s="41">
        <v>7006997</v>
      </c>
      <c r="F258" s="41" t="s">
        <v>27</v>
      </c>
      <c r="G258" s="41" t="s">
        <v>2417</v>
      </c>
      <c r="H258" s="41" t="s">
        <v>2418</v>
      </c>
      <c r="I258" s="41" t="s">
        <v>2419</v>
      </c>
    </row>
    <row r="259" spans="1:9" ht="24">
      <c r="A259" s="139"/>
      <c r="B259" s="41" t="s">
        <v>2421</v>
      </c>
      <c r="C259" s="41" t="s">
        <v>1278</v>
      </c>
      <c r="D259" s="41">
        <v>7007757</v>
      </c>
      <c r="E259" s="41">
        <v>7008603</v>
      </c>
      <c r="F259" s="41" t="s">
        <v>1740</v>
      </c>
      <c r="G259" s="41" t="s">
        <v>2422</v>
      </c>
      <c r="H259" s="41" t="s">
        <v>2423</v>
      </c>
      <c r="I259" s="41" t="s">
        <v>2424</v>
      </c>
    </row>
    <row r="260" spans="1:9" ht="48">
      <c r="A260" s="139"/>
      <c r="B260" s="41" t="s">
        <v>2425</v>
      </c>
      <c r="C260" s="41" t="s">
        <v>1278</v>
      </c>
      <c r="D260" s="41">
        <v>7009021</v>
      </c>
      <c r="E260" s="41">
        <v>7009828</v>
      </c>
      <c r="F260" s="41" t="s">
        <v>27</v>
      </c>
      <c r="G260" s="41" t="s">
        <v>2426</v>
      </c>
      <c r="H260" s="41" t="s">
        <v>2427</v>
      </c>
      <c r="I260" s="41" t="s">
        <v>2428</v>
      </c>
    </row>
    <row r="261" spans="1:9" ht="132">
      <c r="A261" s="139"/>
      <c r="B261" s="41" t="s">
        <v>2429</v>
      </c>
      <c r="C261" s="41" t="s">
        <v>1278</v>
      </c>
      <c r="D261" s="41">
        <v>7010458</v>
      </c>
      <c r="E261" s="41">
        <v>7012197</v>
      </c>
      <c r="F261" s="41" t="s">
        <v>27</v>
      </c>
      <c r="G261" s="41" t="s">
        <v>2430</v>
      </c>
      <c r="H261" s="41" t="s">
        <v>2431</v>
      </c>
      <c r="I261" s="41" t="s">
        <v>2432</v>
      </c>
    </row>
    <row r="262" spans="1:9">
      <c r="A262" s="139"/>
      <c r="B262" s="41" t="s">
        <v>2433</v>
      </c>
      <c r="C262" s="41" t="s">
        <v>1278</v>
      </c>
      <c r="D262" s="41">
        <v>7012681</v>
      </c>
      <c r="E262" s="41">
        <v>7015088</v>
      </c>
      <c r="F262" s="41" t="s">
        <v>27</v>
      </c>
      <c r="G262" s="41" t="s">
        <v>27</v>
      </c>
      <c r="H262" s="41" t="s">
        <v>27</v>
      </c>
      <c r="I262" s="41" t="s">
        <v>27</v>
      </c>
    </row>
    <row r="263" spans="1:9">
      <c r="A263" s="139"/>
      <c r="B263" s="41" t="s">
        <v>2434</v>
      </c>
      <c r="C263" s="41" t="s">
        <v>1278</v>
      </c>
      <c r="D263" s="41">
        <v>7012681</v>
      </c>
      <c r="E263" s="41">
        <v>7014414</v>
      </c>
      <c r="F263" s="41" t="s">
        <v>27</v>
      </c>
      <c r="G263" s="41" t="s">
        <v>27</v>
      </c>
      <c r="H263" s="41" t="s">
        <v>27</v>
      </c>
      <c r="I263" s="41" t="s">
        <v>27</v>
      </c>
    </row>
    <row r="264" spans="1:9" ht="24">
      <c r="A264" s="139"/>
      <c r="B264" s="41" t="s">
        <v>2435</v>
      </c>
      <c r="C264" s="41" t="s">
        <v>1278</v>
      </c>
      <c r="D264" s="41">
        <v>7015583</v>
      </c>
      <c r="E264" s="41">
        <v>7017985</v>
      </c>
      <c r="F264" s="41" t="s">
        <v>27</v>
      </c>
      <c r="G264" s="41" t="s">
        <v>2436</v>
      </c>
      <c r="H264" s="41" t="s">
        <v>2437</v>
      </c>
      <c r="I264" s="41" t="s">
        <v>2438</v>
      </c>
    </row>
    <row r="265" spans="1:9" ht="60">
      <c r="A265" s="139"/>
      <c r="B265" s="41" t="s">
        <v>2439</v>
      </c>
      <c r="C265" s="41" t="s">
        <v>1278</v>
      </c>
      <c r="D265" s="41">
        <v>7023989</v>
      </c>
      <c r="E265" s="41">
        <v>7026559</v>
      </c>
      <c r="F265" s="41" t="s">
        <v>27</v>
      </c>
      <c r="G265" s="41" t="s">
        <v>2417</v>
      </c>
      <c r="H265" s="41" t="s">
        <v>2418</v>
      </c>
      <c r="I265" s="41" t="s">
        <v>2419</v>
      </c>
    </row>
    <row r="266" spans="1:9" ht="24">
      <c r="A266" s="139"/>
      <c r="B266" s="41" t="s">
        <v>2440</v>
      </c>
      <c r="C266" s="41" t="s">
        <v>1278</v>
      </c>
      <c r="D266" s="41">
        <v>7027319</v>
      </c>
      <c r="E266" s="41">
        <v>7028165</v>
      </c>
      <c r="F266" s="41" t="s">
        <v>1740</v>
      </c>
      <c r="G266" s="41" t="s">
        <v>2422</v>
      </c>
      <c r="H266" s="41" t="s">
        <v>2423</v>
      </c>
      <c r="I266" s="41" t="s">
        <v>2424</v>
      </c>
    </row>
    <row r="267" spans="1:9" ht="48">
      <c r="A267" s="139"/>
      <c r="B267" s="41" t="s">
        <v>2441</v>
      </c>
      <c r="C267" s="41" t="s">
        <v>1278</v>
      </c>
      <c r="D267" s="41">
        <v>7028583</v>
      </c>
      <c r="E267" s="41">
        <v>7029390</v>
      </c>
      <c r="F267" s="41" t="s">
        <v>27</v>
      </c>
      <c r="G267" s="41" t="s">
        <v>2426</v>
      </c>
      <c r="H267" s="41" t="s">
        <v>2427</v>
      </c>
      <c r="I267" s="41" t="s">
        <v>2428</v>
      </c>
    </row>
    <row r="268" spans="1:9" ht="132">
      <c r="A268" s="139"/>
      <c r="B268" s="41" t="s">
        <v>2442</v>
      </c>
      <c r="C268" s="41" t="s">
        <v>1278</v>
      </c>
      <c r="D268" s="41">
        <v>7030020</v>
      </c>
      <c r="E268" s="41">
        <v>7031759</v>
      </c>
      <c r="F268" s="41" t="s">
        <v>27</v>
      </c>
      <c r="G268" s="41" t="s">
        <v>2430</v>
      </c>
      <c r="H268" s="41" t="s">
        <v>2431</v>
      </c>
      <c r="I268" s="41" t="s">
        <v>2432</v>
      </c>
    </row>
    <row r="269" spans="1:9">
      <c r="A269" s="139"/>
      <c r="B269" s="41" t="s">
        <v>2443</v>
      </c>
      <c r="C269" s="41" t="s">
        <v>1278</v>
      </c>
      <c r="D269" s="41">
        <v>7032243</v>
      </c>
      <c r="E269" s="41">
        <v>7033976</v>
      </c>
      <c r="F269" s="41" t="s">
        <v>27</v>
      </c>
      <c r="G269" s="41" t="s">
        <v>27</v>
      </c>
      <c r="H269" s="41" t="s">
        <v>27</v>
      </c>
      <c r="I269" s="41" t="s">
        <v>27</v>
      </c>
    </row>
    <row r="270" spans="1:9">
      <c r="A270" s="139"/>
      <c r="B270" s="41" t="s">
        <v>2444</v>
      </c>
      <c r="C270" s="41" t="s">
        <v>1278</v>
      </c>
      <c r="D270" s="41">
        <v>7032243</v>
      </c>
      <c r="E270" s="41">
        <v>7034650</v>
      </c>
      <c r="F270" s="41" t="s">
        <v>27</v>
      </c>
      <c r="G270" s="41" t="s">
        <v>27</v>
      </c>
      <c r="H270" s="41" t="s">
        <v>27</v>
      </c>
      <c r="I270" s="41" t="s">
        <v>27</v>
      </c>
    </row>
    <row r="271" spans="1:9" ht="24">
      <c r="A271" s="139"/>
      <c r="B271" s="41" t="s">
        <v>2445</v>
      </c>
      <c r="C271" s="41" t="s">
        <v>1278</v>
      </c>
      <c r="D271" s="41">
        <v>7035145</v>
      </c>
      <c r="E271" s="41">
        <v>7037547</v>
      </c>
      <c r="F271" s="41" t="s">
        <v>27</v>
      </c>
      <c r="G271" s="41" t="s">
        <v>2436</v>
      </c>
      <c r="H271" s="41" t="s">
        <v>2437</v>
      </c>
      <c r="I271" s="41" t="s">
        <v>2438</v>
      </c>
    </row>
    <row r="272" spans="1:9">
      <c r="A272" s="139"/>
      <c r="B272" s="41" t="s">
        <v>2446</v>
      </c>
      <c r="C272" s="41" t="s">
        <v>1278</v>
      </c>
      <c r="D272" s="41">
        <v>7042169</v>
      </c>
      <c r="E272" s="41">
        <v>7044478</v>
      </c>
      <c r="F272" s="41" t="s">
        <v>1740</v>
      </c>
      <c r="G272" s="41" t="s">
        <v>2447</v>
      </c>
      <c r="H272" s="41" t="s">
        <v>27</v>
      </c>
      <c r="I272" s="41" t="s">
        <v>2411</v>
      </c>
    </row>
    <row r="273" spans="1:9" ht="84">
      <c r="A273" s="139"/>
      <c r="B273" s="41" t="s">
        <v>2448</v>
      </c>
      <c r="C273" s="41" t="s">
        <v>1278</v>
      </c>
      <c r="D273" s="41">
        <v>7044793</v>
      </c>
      <c r="E273" s="41">
        <v>7049453</v>
      </c>
      <c r="F273" s="41" t="s">
        <v>27</v>
      </c>
      <c r="G273" s="41" t="s">
        <v>2449</v>
      </c>
      <c r="H273" s="41" t="s">
        <v>2450</v>
      </c>
      <c r="I273" s="41" t="s">
        <v>2451</v>
      </c>
    </row>
    <row r="274" spans="1:9">
      <c r="A274" s="139"/>
      <c r="B274" s="41" t="s">
        <v>2452</v>
      </c>
      <c r="C274" s="41" t="s">
        <v>1278</v>
      </c>
      <c r="D274" s="41">
        <v>7050098</v>
      </c>
      <c r="E274" s="41">
        <v>7050582</v>
      </c>
      <c r="F274" s="41" t="s">
        <v>1740</v>
      </c>
      <c r="G274" s="41" t="s">
        <v>2453</v>
      </c>
      <c r="H274" s="41" t="s">
        <v>2454</v>
      </c>
      <c r="I274" s="41" t="s">
        <v>2455</v>
      </c>
    </row>
    <row r="275" spans="1:9">
      <c r="A275" s="139"/>
      <c r="B275" s="41" t="s">
        <v>2456</v>
      </c>
      <c r="C275" s="41" t="s">
        <v>1278</v>
      </c>
      <c r="D275" s="41">
        <v>7050902</v>
      </c>
      <c r="E275" s="41">
        <v>7051986</v>
      </c>
      <c r="F275" s="41" t="s">
        <v>27</v>
      </c>
      <c r="G275" s="41" t="s">
        <v>2457</v>
      </c>
      <c r="H275" s="41" t="s">
        <v>27</v>
      </c>
      <c r="I275" s="41" t="s">
        <v>2458</v>
      </c>
    </row>
    <row r="276" spans="1:9" ht="24">
      <c r="A276" s="139"/>
      <c r="B276" s="41" t="s">
        <v>2459</v>
      </c>
      <c r="C276" s="41" t="s">
        <v>1278</v>
      </c>
      <c r="D276" s="41">
        <v>7053498</v>
      </c>
      <c r="E276" s="41">
        <v>7054142</v>
      </c>
      <c r="F276" s="41" t="s">
        <v>1740</v>
      </c>
      <c r="G276" s="41" t="s">
        <v>2460</v>
      </c>
      <c r="H276" s="41" t="s">
        <v>2461</v>
      </c>
      <c r="I276" s="41" t="s">
        <v>2462</v>
      </c>
    </row>
    <row r="277" spans="1:9">
      <c r="A277" s="139"/>
      <c r="B277" s="41" t="s">
        <v>2463</v>
      </c>
      <c r="C277" s="41" t="s">
        <v>1278</v>
      </c>
      <c r="D277" s="41">
        <v>7054635</v>
      </c>
      <c r="E277" s="41">
        <v>7055630</v>
      </c>
      <c r="F277" s="41" t="s">
        <v>27</v>
      </c>
      <c r="G277" s="41" t="s">
        <v>2464</v>
      </c>
      <c r="H277" s="41" t="s">
        <v>2465</v>
      </c>
      <c r="I277" s="41" t="s">
        <v>2466</v>
      </c>
    </row>
    <row r="278" spans="1:9">
      <c r="A278" s="139"/>
      <c r="B278" s="41" t="s">
        <v>2467</v>
      </c>
      <c r="C278" s="41" t="s">
        <v>1278</v>
      </c>
      <c r="D278" s="41">
        <v>7061729</v>
      </c>
      <c r="E278" s="41">
        <v>7063024</v>
      </c>
      <c r="F278" s="41" t="s">
        <v>27</v>
      </c>
      <c r="G278" s="41" t="s">
        <v>27</v>
      </c>
      <c r="H278" s="41" t="s">
        <v>27</v>
      </c>
      <c r="I278" s="41" t="s">
        <v>27</v>
      </c>
    </row>
    <row r="279" spans="1:9">
      <c r="A279" s="139"/>
      <c r="B279" s="41" t="s">
        <v>2468</v>
      </c>
      <c r="C279" s="41" t="s">
        <v>1278</v>
      </c>
      <c r="D279" s="41">
        <v>7063907</v>
      </c>
      <c r="E279" s="41">
        <v>7065903</v>
      </c>
      <c r="F279" s="41" t="s">
        <v>27</v>
      </c>
      <c r="G279" s="41" t="s">
        <v>27</v>
      </c>
      <c r="H279" s="41" t="s">
        <v>27</v>
      </c>
      <c r="I279" s="41" t="s">
        <v>27</v>
      </c>
    </row>
    <row r="280" spans="1:9" ht="36">
      <c r="A280" s="139"/>
      <c r="B280" s="41" t="s">
        <v>2469</v>
      </c>
      <c r="C280" s="41" t="s">
        <v>1278</v>
      </c>
      <c r="D280" s="41">
        <v>7066118</v>
      </c>
      <c r="E280" s="41">
        <v>7069411</v>
      </c>
      <c r="F280" s="41" t="s">
        <v>1740</v>
      </c>
      <c r="G280" s="41" t="s">
        <v>2470</v>
      </c>
      <c r="H280" s="41" t="s">
        <v>2471</v>
      </c>
      <c r="I280" s="41" t="s">
        <v>2472</v>
      </c>
    </row>
    <row r="281" spans="1:9" ht="36">
      <c r="A281" s="139"/>
      <c r="B281" s="41" t="s">
        <v>2473</v>
      </c>
      <c r="C281" s="41" t="s">
        <v>1278</v>
      </c>
      <c r="D281" s="41">
        <v>7070085</v>
      </c>
      <c r="E281" s="41">
        <v>7074300</v>
      </c>
      <c r="F281" s="41" t="s">
        <v>27</v>
      </c>
      <c r="G281" s="41" t="s">
        <v>2474</v>
      </c>
      <c r="H281" s="41" t="s">
        <v>2475</v>
      </c>
      <c r="I281" s="41" t="s">
        <v>2476</v>
      </c>
    </row>
    <row r="282" spans="1:9" ht="24">
      <c r="A282" s="139"/>
      <c r="B282" s="41" t="s">
        <v>2477</v>
      </c>
      <c r="C282" s="41" t="s">
        <v>1278</v>
      </c>
      <c r="D282" s="41">
        <v>7074671</v>
      </c>
      <c r="E282" s="41">
        <v>7076048</v>
      </c>
      <c r="F282" s="41" t="s">
        <v>1740</v>
      </c>
      <c r="G282" s="41" t="s">
        <v>2478</v>
      </c>
      <c r="H282" s="41" t="s">
        <v>2479</v>
      </c>
      <c r="I282" s="41" t="s">
        <v>2480</v>
      </c>
    </row>
    <row r="283" spans="1:9" ht="24">
      <c r="A283" s="139"/>
      <c r="B283" s="41" t="s">
        <v>2481</v>
      </c>
      <c r="C283" s="41" t="s">
        <v>1278</v>
      </c>
      <c r="D283" s="41">
        <v>7077155</v>
      </c>
      <c r="E283" s="41">
        <v>7078412</v>
      </c>
      <c r="F283" s="41" t="s">
        <v>1740</v>
      </c>
      <c r="G283" s="41" t="s">
        <v>2482</v>
      </c>
      <c r="H283" s="41" t="s">
        <v>2483</v>
      </c>
      <c r="I283" s="41" t="s">
        <v>2484</v>
      </c>
    </row>
    <row r="284" spans="1:9" ht="36">
      <c r="A284" s="139"/>
      <c r="B284" s="41" t="s">
        <v>2485</v>
      </c>
      <c r="C284" s="41" t="s">
        <v>1278</v>
      </c>
      <c r="D284" s="41">
        <v>7079328</v>
      </c>
      <c r="E284" s="41">
        <v>7082489</v>
      </c>
      <c r="F284" s="41" t="s">
        <v>27</v>
      </c>
      <c r="G284" s="41" t="s">
        <v>2486</v>
      </c>
      <c r="H284" s="41" t="s">
        <v>27</v>
      </c>
      <c r="I284" s="41" t="s">
        <v>2487</v>
      </c>
    </row>
    <row r="285" spans="1:9">
      <c r="A285" s="139"/>
      <c r="B285" s="41" t="s">
        <v>2488</v>
      </c>
      <c r="C285" s="41" t="s">
        <v>1278</v>
      </c>
      <c r="D285" s="41">
        <v>7083180</v>
      </c>
      <c r="E285" s="41">
        <v>7086473</v>
      </c>
      <c r="F285" s="41" t="s">
        <v>1740</v>
      </c>
      <c r="G285" s="41" t="s">
        <v>2489</v>
      </c>
      <c r="H285" s="41" t="s">
        <v>2490</v>
      </c>
      <c r="I285" s="41" t="s">
        <v>2491</v>
      </c>
    </row>
    <row r="286" spans="1:9" ht="24">
      <c r="A286" s="139"/>
      <c r="B286" s="41" t="s">
        <v>2492</v>
      </c>
      <c r="C286" s="41" t="s">
        <v>1278</v>
      </c>
      <c r="D286" s="41">
        <v>7087060</v>
      </c>
      <c r="E286" s="41">
        <v>7087764</v>
      </c>
      <c r="F286" s="41" t="s">
        <v>1740</v>
      </c>
      <c r="G286" s="41" t="s">
        <v>2493</v>
      </c>
      <c r="H286" s="41" t="s">
        <v>2494</v>
      </c>
      <c r="I286" s="41" t="s">
        <v>2495</v>
      </c>
    </row>
    <row r="287" spans="1:9">
      <c r="A287" s="139"/>
      <c r="B287" s="41" t="s">
        <v>2496</v>
      </c>
      <c r="C287" s="41" t="s">
        <v>1278</v>
      </c>
      <c r="D287" s="41">
        <v>7088227</v>
      </c>
      <c r="E287" s="41">
        <v>7089110</v>
      </c>
      <c r="F287" s="41" t="s">
        <v>27</v>
      </c>
      <c r="G287" s="41" t="s">
        <v>2497</v>
      </c>
      <c r="H287" s="41" t="s">
        <v>27</v>
      </c>
      <c r="I287" s="41" t="s">
        <v>2498</v>
      </c>
    </row>
    <row r="288" spans="1:9">
      <c r="A288" s="139"/>
      <c r="B288" s="41" t="s">
        <v>2499</v>
      </c>
      <c r="C288" s="41" t="s">
        <v>1278</v>
      </c>
      <c r="D288" s="41">
        <v>7089892</v>
      </c>
      <c r="E288" s="41">
        <v>7099505</v>
      </c>
      <c r="F288" s="41" t="s">
        <v>1740</v>
      </c>
      <c r="G288" s="41" t="s">
        <v>2500</v>
      </c>
      <c r="H288" s="41" t="s">
        <v>27</v>
      </c>
      <c r="I288" s="41" t="s">
        <v>2501</v>
      </c>
    </row>
    <row r="289" spans="1:9">
      <c r="A289" s="139"/>
      <c r="B289" s="41" t="s">
        <v>2502</v>
      </c>
      <c r="C289" s="41" t="s">
        <v>1278</v>
      </c>
      <c r="D289" s="41">
        <v>7101176</v>
      </c>
      <c r="E289" s="41">
        <v>7102516</v>
      </c>
      <c r="F289" s="41" t="s">
        <v>27</v>
      </c>
      <c r="G289" s="41" t="s">
        <v>2503</v>
      </c>
      <c r="H289" s="41" t="s">
        <v>27</v>
      </c>
      <c r="I289" s="41" t="s">
        <v>2000</v>
      </c>
    </row>
    <row r="290" spans="1:9" ht="36">
      <c r="A290" s="139"/>
      <c r="B290" s="41" t="s">
        <v>2504</v>
      </c>
      <c r="C290" s="41" t="s">
        <v>1278</v>
      </c>
      <c r="D290" s="41">
        <v>7102787</v>
      </c>
      <c r="E290" s="41">
        <v>7104615</v>
      </c>
      <c r="F290" s="41" t="s">
        <v>1740</v>
      </c>
      <c r="G290" s="41" t="s">
        <v>2505</v>
      </c>
      <c r="H290" s="41" t="s">
        <v>2506</v>
      </c>
      <c r="I290" s="41" t="s">
        <v>2507</v>
      </c>
    </row>
    <row r="291" spans="1:9" ht="24">
      <c r="A291" s="139"/>
      <c r="B291" s="41" t="s">
        <v>2508</v>
      </c>
      <c r="C291" s="41" t="s">
        <v>1278</v>
      </c>
      <c r="D291" s="41">
        <v>7106092</v>
      </c>
      <c r="E291" s="41">
        <v>7112133</v>
      </c>
      <c r="F291" s="41" t="s">
        <v>1740</v>
      </c>
      <c r="G291" s="41" t="s">
        <v>2509</v>
      </c>
      <c r="H291" s="41" t="s">
        <v>27</v>
      </c>
      <c r="I291" s="41" t="s">
        <v>2510</v>
      </c>
    </row>
    <row r="292" spans="1:9">
      <c r="A292" s="139"/>
      <c r="B292" s="41" t="s">
        <v>2511</v>
      </c>
      <c r="C292" s="41" t="s">
        <v>1278</v>
      </c>
      <c r="D292" s="41">
        <v>7112902</v>
      </c>
      <c r="E292" s="41">
        <v>7114134</v>
      </c>
      <c r="F292" s="41" t="s">
        <v>1740</v>
      </c>
      <c r="G292" s="41" t="s">
        <v>2512</v>
      </c>
      <c r="H292" s="41" t="s">
        <v>2513</v>
      </c>
      <c r="I292" s="41" t="s">
        <v>2514</v>
      </c>
    </row>
    <row r="293" spans="1:9" ht="36">
      <c r="A293" s="139"/>
      <c r="B293" s="41" t="s">
        <v>2515</v>
      </c>
      <c r="C293" s="41" t="s">
        <v>1278</v>
      </c>
      <c r="D293" s="41">
        <v>7115426</v>
      </c>
      <c r="E293" s="41">
        <v>7119156</v>
      </c>
      <c r="F293" s="41" t="s">
        <v>27</v>
      </c>
      <c r="G293" s="41" t="s">
        <v>2516</v>
      </c>
      <c r="H293" s="41" t="s">
        <v>2517</v>
      </c>
      <c r="I293" s="41" t="s">
        <v>2518</v>
      </c>
    </row>
    <row r="294" spans="1:9" ht="24">
      <c r="A294" s="139">
        <v>19</v>
      </c>
      <c r="B294" s="41" t="s">
        <v>2519</v>
      </c>
      <c r="C294" s="41" t="s">
        <v>1278</v>
      </c>
      <c r="D294" s="41">
        <v>7810344</v>
      </c>
      <c r="E294" s="41">
        <v>7811465</v>
      </c>
      <c r="F294" s="41" t="s">
        <v>27</v>
      </c>
      <c r="G294" s="41" t="s">
        <v>2520</v>
      </c>
      <c r="H294" s="41" t="s">
        <v>2521</v>
      </c>
      <c r="I294" s="41" t="s">
        <v>2522</v>
      </c>
    </row>
    <row r="295" spans="1:9">
      <c r="A295" s="139"/>
      <c r="B295" s="41" t="s">
        <v>2523</v>
      </c>
      <c r="C295" s="41" t="s">
        <v>1278</v>
      </c>
      <c r="D295" s="41">
        <v>7813068</v>
      </c>
      <c r="E295" s="41">
        <v>7815484</v>
      </c>
      <c r="F295" s="41" t="s">
        <v>27</v>
      </c>
      <c r="G295" s="41" t="s">
        <v>2524</v>
      </c>
      <c r="H295" s="41" t="s">
        <v>27</v>
      </c>
      <c r="I295" s="41" t="s">
        <v>2525</v>
      </c>
    </row>
    <row r="296" spans="1:9" ht="48">
      <c r="A296" s="139"/>
      <c r="B296" s="41" t="s">
        <v>2526</v>
      </c>
      <c r="C296" s="41" t="s">
        <v>1278</v>
      </c>
      <c r="D296" s="41">
        <v>7822875</v>
      </c>
      <c r="E296" s="41">
        <v>7825207</v>
      </c>
      <c r="F296" s="41" t="s">
        <v>1740</v>
      </c>
      <c r="G296" s="41" t="s">
        <v>2527</v>
      </c>
      <c r="H296" s="41" t="s">
        <v>2528</v>
      </c>
      <c r="I296" s="41" t="s">
        <v>2529</v>
      </c>
    </row>
    <row r="297" spans="1:9">
      <c r="A297" s="139"/>
      <c r="B297" s="41" t="s">
        <v>2530</v>
      </c>
      <c r="C297" s="41" t="s">
        <v>1278</v>
      </c>
      <c r="D297" s="41">
        <v>7826190</v>
      </c>
      <c r="E297" s="41">
        <v>7828562</v>
      </c>
      <c r="F297" s="41" t="s">
        <v>27</v>
      </c>
      <c r="G297" s="41" t="s">
        <v>2531</v>
      </c>
      <c r="H297" s="41" t="s">
        <v>27</v>
      </c>
      <c r="I297" s="41" t="s">
        <v>2532</v>
      </c>
    </row>
    <row r="298" spans="1:9" ht="24">
      <c r="A298" s="139"/>
      <c r="B298" s="41" t="s">
        <v>2533</v>
      </c>
      <c r="C298" s="41" t="s">
        <v>1278</v>
      </c>
      <c r="D298" s="41">
        <v>7832810</v>
      </c>
      <c r="E298" s="41">
        <v>7834146</v>
      </c>
      <c r="F298" s="41" t="s">
        <v>27</v>
      </c>
      <c r="G298" s="41" t="s">
        <v>2534</v>
      </c>
      <c r="H298" s="41" t="s">
        <v>2535</v>
      </c>
      <c r="I298" s="41" t="s">
        <v>2536</v>
      </c>
    </row>
    <row r="299" spans="1:9">
      <c r="A299" s="139"/>
      <c r="B299" s="41" t="s">
        <v>2537</v>
      </c>
      <c r="C299" s="41" t="s">
        <v>1278</v>
      </c>
      <c r="D299" s="41">
        <v>7847429</v>
      </c>
      <c r="E299" s="41">
        <v>7850028</v>
      </c>
      <c r="F299" s="41" t="s">
        <v>27</v>
      </c>
      <c r="G299" s="41" t="s">
        <v>27</v>
      </c>
      <c r="H299" s="41" t="s">
        <v>27</v>
      </c>
      <c r="I299" s="41" t="s">
        <v>27</v>
      </c>
    </row>
    <row r="300" spans="1:9" ht="48">
      <c r="A300" s="139"/>
      <c r="B300" s="41" t="s">
        <v>2538</v>
      </c>
      <c r="C300" s="41" t="s">
        <v>1278</v>
      </c>
      <c r="D300" s="41">
        <v>7853817</v>
      </c>
      <c r="E300" s="41">
        <v>7856304</v>
      </c>
      <c r="F300" s="41" t="s">
        <v>1740</v>
      </c>
      <c r="G300" s="41" t="s">
        <v>2527</v>
      </c>
      <c r="H300" s="41" t="s">
        <v>2528</v>
      </c>
      <c r="I300" s="41" t="s">
        <v>2529</v>
      </c>
    </row>
    <row r="301" spans="1:9">
      <c r="A301" s="139"/>
      <c r="B301" s="41" t="s">
        <v>2539</v>
      </c>
      <c r="C301" s="41" t="s">
        <v>1278</v>
      </c>
      <c r="D301" s="41">
        <v>7857529</v>
      </c>
      <c r="E301" s="41">
        <v>7858802</v>
      </c>
      <c r="F301" s="41" t="s">
        <v>1740</v>
      </c>
      <c r="G301" s="41" t="s">
        <v>2540</v>
      </c>
      <c r="H301" s="41" t="s">
        <v>2541</v>
      </c>
      <c r="I301" s="41" t="s">
        <v>2542</v>
      </c>
    </row>
    <row r="302" spans="1:9" ht="36">
      <c r="A302" s="139"/>
      <c r="B302" s="41" t="s">
        <v>2543</v>
      </c>
      <c r="C302" s="41" t="s">
        <v>1278</v>
      </c>
      <c r="D302" s="41">
        <v>7859131</v>
      </c>
      <c r="E302" s="41">
        <v>7862202</v>
      </c>
      <c r="F302" s="41" t="s">
        <v>27</v>
      </c>
      <c r="G302" s="41" t="s">
        <v>2544</v>
      </c>
      <c r="H302" s="41" t="s">
        <v>2545</v>
      </c>
      <c r="I302" s="41" t="s">
        <v>2546</v>
      </c>
    </row>
    <row r="303" spans="1:9" ht="24">
      <c r="A303" s="139"/>
      <c r="B303" s="41" t="s">
        <v>2547</v>
      </c>
      <c r="C303" s="41" t="s">
        <v>1278</v>
      </c>
      <c r="D303" s="41">
        <v>7868940</v>
      </c>
      <c r="E303" s="41">
        <v>7869664</v>
      </c>
      <c r="F303" s="41" t="s">
        <v>1740</v>
      </c>
      <c r="G303" s="41" t="s">
        <v>2548</v>
      </c>
      <c r="H303" s="41" t="s">
        <v>2549</v>
      </c>
      <c r="I303" s="41" t="s">
        <v>1850</v>
      </c>
    </row>
    <row r="304" spans="1:9" ht="72">
      <c r="A304" s="139"/>
      <c r="B304" s="41" t="s">
        <v>2550</v>
      </c>
      <c r="C304" s="41" t="s">
        <v>1278</v>
      </c>
      <c r="D304" s="41">
        <v>7872582</v>
      </c>
      <c r="E304" s="41">
        <v>7874634</v>
      </c>
      <c r="F304" s="41" t="s">
        <v>1740</v>
      </c>
      <c r="G304" s="41" t="s">
        <v>2551</v>
      </c>
      <c r="H304" s="41" t="s">
        <v>2552</v>
      </c>
      <c r="I304" s="41" t="s">
        <v>2553</v>
      </c>
    </row>
    <row r="305" spans="1:9" ht="24">
      <c r="A305" s="139"/>
      <c r="B305" s="41" t="s">
        <v>2554</v>
      </c>
      <c r="C305" s="41" t="s">
        <v>1278</v>
      </c>
      <c r="D305" s="41">
        <v>7874969</v>
      </c>
      <c r="E305" s="41">
        <v>7876973</v>
      </c>
      <c r="F305" s="41" t="s">
        <v>27</v>
      </c>
      <c r="G305" s="41" t="s">
        <v>2555</v>
      </c>
      <c r="H305" s="41" t="s">
        <v>2556</v>
      </c>
      <c r="I305" s="41" t="s">
        <v>2557</v>
      </c>
    </row>
    <row r="306" spans="1:9" ht="24">
      <c r="A306" s="139"/>
      <c r="B306" s="41" t="s">
        <v>2558</v>
      </c>
      <c r="C306" s="41" t="s">
        <v>1278</v>
      </c>
      <c r="D306" s="41">
        <v>7879443</v>
      </c>
      <c r="E306" s="41">
        <v>7889757</v>
      </c>
      <c r="F306" s="41" t="s">
        <v>27</v>
      </c>
      <c r="G306" s="41" t="s">
        <v>2559</v>
      </c>
      <c r="H306" s="41" t="s">
        <v>2560</v>
      </c>
      <c r="I306" s="41" t="s">
        <v>2561</v>
      </c>
    </row>
    <row r="307" spans="1:9" ht="36">
      <c r="A307" s="139"/>
      <c r="B307" s="41" t="s">
        <v>2562</v>
      </c>
      <c r="C307" s="41" t="s">
        <v>1278</v>
      </c>
      <c r="D307" s="41">
        <v>7890954</v>
      </c>
      <c r="E307" s="41">
        <v>7891919</v>
      </c>
      <c r="F307" s="41" t="s">
        <v>1740</v>
      </c>
      <c r="G307" s="41" t="s">
        <v>2563</v>
      </c>
      <c r="H307" s="41" t="s">
        <v>2564</v>
      </c>
      <c r="I307" s="41" t="s">
        <v>2565</v>
      </c>
    </row>
    <row r="308" spans="1:9">
      <c r="A308" s="139"/>
      <c r="B308" s="41" t="s">
        <v>2566</v>
      </c>
      <c r="C308" s="41" t="s">
        <v>1278</v>
      </c>
      <c r="D308" s="41">
        <v>7892149</v>
      </c>
      <c r="E308" s="41">
        <v>7892840</v>
      </c>
      <c r="F308" s="41" t="s">
        <v>27</v>
      </c>
      <c r="G308" s="41" t="s">
        <v>2567</v>
      </c>
      <c r="H308" s="41" t="s">
        <v>27</v>
      </c>
      <c r="I308" s="41" t="s">
        <v>2568</v>
      </c>
    </row>
    <row r="309" spans="1:9">
      <c r="A309" s="139"/>
      <c r="B309" s="41" t="s">
        <v>2569</v>
      </c>
      <c r="C309" s="41" t="s">
        <v>1278</v>
      </c>
      <c r="D309" s="41">
        <v>7893794</v>
      </c>
      <c r="E309" s="41">
        <v>7896810</v>
      </c>
      <c r="F309" s="41" t="s">
        <v>27</v>
      </c>
      <c r="G309" s="41" t="s">
        <v>2570</v>
      </c>
      <c r="H309" s="41" t="s">
        <v>2571</v>
      </c>
      <c r="I309" s="41" t="s">
        <v>2572</v>
      </c>
    </row>
    <row r="310" spans="1:9" ht="24">
      <c r="A310" s="139"/>
      <c r="B310" s="41" t="s">
        <v>2573</v>
      </c>
      <c r="C310" s="41" t="s">
        <v>1278</v>
      </c>
      <c r="D310" s="41">
        <v>7905498</v>
      </c>
      <c r="E310" s="41">
        <v>7906052</v>
      </c>
      <c r="F310" s="41" t="s">
        <v>1740</v>
      </c>
      <c r="G310" s="41" t="s">
        <v>2574</v>
      </c>
      <c r="H310" s="41" t="s">
        <v>2575</v>
      </c>
      <c r="I310" s="41" t="s">
        <v>2576</v>
      </c>
    </row>
    <row r="311" spans="1:9" ht="24">
      <c r="A311" s="139"/>
      <c r="B311" s="41" t="s">
        <v>2577</v>
      </c>
      <c r="C311" s="41" t="s">
        <v>1278</v>
      </c>
      <c r="D311" s="41">
        <v>7908018</v>
      </c>
      <c r="E311" s="41">
        <v>7908581</v>
      </c>
      <c r="F311" s="41" t="s">
        <v>1740</v>
      </c>
      <c r="G311" s="41" t="s">
        <v>2574</v>
      </c>
      <c r="H311" s="41" t="s">
        <v>2575</v>
      </c>
      <c r="I311" s="41" t="s">
        <v>2576</v>
      </c>
    </row>
    <row r="312" spans="1:9" ht="36">
      <c r="A312" s="139"/>
      <c r="B312" s="41" t="s">
        <v>2578</v>
      </c>
      <c r="C312" s="41" t="s">
        <v>1278</v>
      </c>
      <c r="D312" s="41">
        <v>7909447</v>
      </c>
      <c r="E312" s="41">
        <v>7910085</v>
      </c>
      <c r="F312" s="41" t="s">
        <v>1740</v>
      </c>
      <c r="G312" s="41" t="s">
        <v>2579</v>
      </c>
      <c r="H312" s="41" t="s">
        <v>2580</v>
      </c>
      <c r="I312" s="41" t="s">
        <v>2581</v>
      </c>
    </row>
    <row r="313" spans="1:9" ht="24">
      <c r="A313" s="139">
        <v>20</v>
      </c>
      <c r="B313" s="41" t="s">
        <v>2582</v>
      </c>
      <c r="C313" s="41" t="s">
        <v>1278</v>
      </c>
      <c r="D313" s="41">
        <v>23904607</v>
      </c>
      <c r="E313" s="41">
        <v>23906740</v>
      </c>
      <c r="F313" s="41" t="s">
        <v>27</v>
      </c>
      <c r="G313" s="41" t="s">
        <v>2583</v>
      </c>
      <c r="H313" s="41" t="s">
        <v>2584</v>
      </c>
      <c r="I313" s="41" t="s">
        <v>2585</v>
      </c>
    </row>
    <row r="314" spans="1:9">
      <c r="A314" s="139"/>
      <c r="B314" s="41" t="s">
        <v>2586</v>
      </c>
      <c r="C314" s="41" t="s">
        <v>1278</v>
      </c>
      <c r="D314" s="41">
        <v>23929491</v>
      </c>
      <c r="E314" s="41">
        <v>23930212</v>
      </c>
      <c r="F314" s="41" t="s">
        <v>1740</v>
      </c>
      <c r="G314" s="41" t="s">
        <v>2587</v>
      </c>
      <c r="H314" s="41" t="s">
        <v>27</v>
      </c>
      <c r="I314" s="41" t="s">
        <v>2588</v>
      </c>
    </row>
    <row r="315" spans="1:9" ht="60">
      <c r="A315" s="139"/>
      <c r="B315" s="41" t="s">
        <v>2589</v>
      </c>
      <c r="C315" s="41" t="s">
        <v>1278</v>
      </c>
      <c r="D315" s="41">
        <v>23931915</v>
      </c>
      <c r="E315" s="41">
        <v>23932319</v>
      </c>
      <c r="F315" s="41" t="s">
        <v>1740</v>
      </c>
      <c r="G315" s="41" t="s">
        <v>2590</v>
      </c>
      <c r="H315" s="41" t="s">
        <v>2591</v>
      </c>
      <c r="I315" s="41" t="s">
        <v>2592</v>
      </c>
    </row>
    <row r="316" spans="1:9">
      <c r="A316" s="139"/>
      <c r="B316" s="41" t="s">
        <v>2593</v>
      </c>
      <c r="C316" s="41" t="s">
        <v>1278</v>
      </c>
      <c r="D316" s="41">
        <v>23932781</v>
      </c>
      <c r="E316" s="41">
        <v>23935007</v>
      </c>
      <c r="F316" s="41" t="s">
        <v>27</v>
      </c>
      <c r="G316" s="41" t="s">
        <v>2594</v>
      </c>
      <c r="H316" s="41" t="s">
        <v>27</v>
      </c>
      <c r="I316" s="41" t="s">
        <v>2595</v>
      </c>
    </row>
    <row r="317" spans="1:9">
      <c r="A317" s="139"/>
      <c r="B317" s="41" t="s">
        <v>2596</v>
      </c>
      <c r="C317" s="41" t="s">
        <v>1278</v>
      </c>
      <c r="D317" s="41">
        <v>23935309</v>
      </c>
      <c r="E317" s="41">
        <v>23937072</v>
      </c>
      <c r="F317" s="41" t="s">
        <v>27</v>
      </c>
      <c r="G317" s="41" t="s">
        <v>2597</v>
      </c>
      <c r="H317" s="41" t="s">
        <v>27</v>
      </c>
      <c r="I317" s="41" t="s">
        <v>2598</v>
      </c>
    </row>
    <row r="318" spans="1:9">
      <c r="A318" s="139"/>
      <c r="B318" s="41" t="s">
        <v>2599</v>
      </c>
      <c r="C318" s="41" t="s">
        <v>1278</v>
      </c>
      <c r="D318" s="41">
        <v>23937670</v>
      </c>
      <c r="E318" s="41">
        <v>23941661</v>
      </c>
      <c r="F318" s="41" t="s">
        <v>27</v>
      </c>
      <c r="G318" s="41" t="s">
        <v>2600</v>
      </c>
      <c r="H318" s="41" t="s">
        <v>27</v>
      </c>
      <c r="I318" s="41" t="s">
        <v>1858</v>
      </c>
    </row>
    <row r="319" spans="1:9">
      <c r="A319" s="139"/>
      <c r="B319" s="41" t="s">
        <v>2601</v>
      </c>
      <c r="C319" s="41" t="s">
        <v>1278</v>
      </c>
      <c r="D319" s="41">
        <v>23945005</v>
      </c>
      <c r="E319" s="41">
        <v>23945709</v>
      </c>
      <c r="F319" s="41" t="s">
        <v>27</v>
      </c>
      <c r="G319" s="41" t="s">
        <v>2602</v>
      </c>
      <c r="H319" s="41" t="s">
        <v>27</v>
      </c>
      <c r="I319" s="41" t="s">
        <v>2603</v>
      </c>
    </row>
    <row r="320" spans="1:9">
      <c r="A320" s="139"/>
      <c r="B320" s="41" t="s">
        <v>2604</v>
      </c>
      <c r="C320" s="41" t="s">
        <v>1278</v>
      </c>
      <c r="D320" s="41">
        <v>23946417</v>
      </c>
      <c r="E320" s="41">
        <v>23947639</v>
      </c>
      <c r="F320" s="41" t="s">
        <v>1740</v>
      </c>
      <c r="G320" s="41" t="s">
        <v>2605</v>
      </c>
      <c r="H320" s="41" t="s">
        <v>27</v>
      </c>
      <c r="I320" s="41" t="s">
        <v>2606</v>
      </c>
    </row>
    <row r="321" spans="1:9">
      <c r="A321" s="139"/>
      <c r="B321" s="41" t="s">
        <v>2607</v>
      </c>
      <c r="C321" s="41" t="s">
        <v>1278</v>
      </c>
      <c r="D321" s="41">
        <v>23948103</v>
      </c>
      <c r="E321" s="41">
        <v>23951110</v>
      </c>
      <c r="F321" s="41" t="s">
        <v>27</v>
      </c>
      <c r="G321" s="41" t="s">
        <v>2608</v>
      </c>
      <c r="H321" s="41" t="s">
        <v>27</v>
      </c>
      <c r="I321" s="41" t="s">
        <v>2609</v>
      </c>
    </row>
    <row r="322" spans="1:9">
      <c r="A322" s="139"/>
      <c r="B322" s="41" t="s">
        <v>2610</v>
      </c>
      <c r="C322" s="41" t="s">
        <v>1278</v>
      </c>
      <c r="D322" s="41">
        <v>23952758</v>
      </c>
      <c r="E322" s="41">
        <v>23954123</v>
      </c>
      <c r="F322" s="41" t="s">
        <v>27</v>
      </c>
      <c r="G322" s="41" t="s">
        <v>2611</v>
      </c>
      <c r="H322" s="41" t="s">
        <v>27</v>
      </c>
      <c r="I322" s="41" t="s">
        <v>2612</v>
      </c>
    </row>
    <row r="323" spans="1:9">
      <c r="A323" s="139"/>
      <c r="B323" s="41" t="s">
        <v>2613</v>
      </c>
      <c r="C323" s="41" t="s">
        <v>1278</v>
      </c>
      <c r="D323" s="41">
        <v>23954459</v>
      </c>
      <c r="E323" s="41">
        <v>23955792</v>
      </c>
      <c r="F323" s="41" t="s">
        <v>1740</v>
      </c>
      <c r="G323" s="41" t="s">
        <v>2614</v>
      </c>
      <c r="H323" s="41" t="s">
        <v>27</v>
      </c>
      <c r="I323" s="41" t="s">
        <v>2615</v>
      </c>
    </row>
    <row r="324" spans="1:9" ht="36">
      <c r="A324" s="139"/>
      <c r="B324" s="41" t="s">
        <v>2616</v>
      </c>
      <c r="C324" s="41" t="s">
        <v>1278</v>
      </c>
      <c r="D324" s="41">
        <v>23956128</v>
      </c>
      <c r="E324" s="41">
        <v>23956583</v>
      </c>
      <c r="F324" s="41" t="s">
        <v>27</v>
      </c>
      <c r="G324" s="41" t="s">
        <v>2617</v>
      </c>
      <c r="H324" s="41" t="s">
        <v>2618</v>
      </c>
      <c r="I324" s="41" t="s">
        <v>2619</v>
      </c>
    </row>
    <row r="325" spans="1:9">
      <c r="A325" s="139"/>
      <c r="B325" s="41" t="s">
        <v>2620</v>
      </c>
      <c r="C325" s="41" t="s">
        <v>1278</v>
      </c>
      <c r="D325" s="41">
        <v>23960671</v>
      </c>
      <c r="E325" s="41">
        <v>23963003</v>
      </c>
      <c r="F325" s="41" t="s">
        <v>27</v>
      </c>
      <c r="G325" s="41" t="s">
        <v>2621</v>
      </c>
      <c r="H325" s="41" t="s">
        <v>27</v>
      </c>
      <c r="I325" s="41" t="s">
        <v>2622</v>
      </c>
    </row>
    <row r="326" spans="1:9">
      <c r="A326" s="139"/>
      <c r="B326" s="41" t="s">
        <v>2623</v>
      </c>
      <c r="C326" s="41" t="s">
        <v>1278</v>
      </c>
      <c r="D326" s="41">
        <v>23965053</v>
      </c>
      <c r="E326" s="41">
        <v>23965430</v>
      </c>
      <c r="F326" s="41" t="s">
        <v>27</v>
      </c>
      <c r="G326" s="41" t="s">
        <v>2624</v>
      </c>
      <c r="H326" s="41" t="s">
        <v>27</v>
      </c>
      <c r="I326" s="41" t="s">
        <v>2625</v>
      </c>
    </row>
    <row r="327" spans="1:9">
      <c r="A327" s="139"/>
      <c r="B327" s="41" t="s">
        <v>2626</v>
      </c>
      <c r="C327" s="41" t="s">
        <v>1278</v>
      </c>
      <c r="D327" s="41">
        <v>23969482</v>
      </c>
      <c r="E327" s="41">
        <v>23972508</v>
      </c>
      <c r="F327" s="41" t="s">
        <v>1740</v>
      </c>
      <c r="G327" s="41" t="s">
        <v>2627</v>
      </c>
      <c r="H327" s="41" t="s">
        <v>2628</v>
      </c>
      <c r="I327" s="41" t="s">
        <v>2629</v>
      </c>
    </row>
    <row r="328" spans="1:9">
      <c r="A328" s="139"/>
      <c r="B328" s="41" t="s">
        <v>2630</v>
      </c>
      <c r="C328" s="41" t="s">
        <v>1278</v>
      </c>
      <c r="D328" s="41">
        <v>23973353</v>
      </c>
      <c r="E328" s="41">
        <v>23975218</v>
      </c>
      <c r="F328" s="41" t="s">
        <v>1740</v>
      </c>
      <c r="G328" s="41" t="s">
        <v>2631</v>
      </c>
      <c r="H328" s="41" t="s">
        <v>27</v>
      </c>
      <c r="I328" s="41" t="s">
        <v>2632</v>
      </c>
    </row>
    <row r="329" spans="1:9" ht="24">
      <c r="A329" s="139"/>
      <c r="B329" s="41" t="s">
        <v>2633</v>
      </c>
      <c r="C329" s="41" t="s">
        <v>1278</v>
      </c>
      <c r="D329" s="41">
        <v>23975638</v>
      </c>
      <c r="E329" s="41">
        <v>23976048</v>
      </c>
      <c r="F329" s="41" t="s">
        <v>27</v>
      </c>
      <c r="G329" s="41" t="s">
        <v>2634</v>
      </c>
      <c r="H329" s="41" t="s">
        <v>2635</v>
      </c>
      <c r="I329" s="41" t="s">
        <v>2636</v>
      </c>
    </row>
    <row r="330" spans="1:9">
      <c r="A330" s="139"/>
      <c r="B330" s="41" t="s">
        <v>2637</v>
      </c>
      <c r="C330" s="41" t="s">
        <v>1278</v>
      </c>
      <c r="D330" s="41">
        <v>23976719</v>
      </c>
      <c r="E330" s="41">
        <v>23979937</v>
      </c>
      <c r="F330" s="41" t="s">
        <v>27</v>
      </c>
      <c r="G330" s="41" t="s">
        <v>2638</v>
      </c>
      <c r="H330" s="41" t="s">
        <v>27</v>
      </c>
      <c r="I330" s="41" t="s">
        <v>2639</v>
      </c>
    </row>
    <row r="331" spans="1:9" ht="36">
      <c r="A331" s="139"/>
      <c r="B331" s="41" t="s">
        <v>2640</v>
      </c>
      <c r="C331" s="41" t="s">
        <v>1278</v>
      </c>
      <c r="D331" s="41">
        <v>23982927</v>
      </c>
      <c r="E331" s="41">
        <v>23985117</v>
      </c>
      <c r="F331" s="41" t="s">
        <v>27</v>
      </c>
      <c r="G331" s="41" t="s">
        <v>2641</v>
      </c>
      <c r="H331" s="41" t="s">
        <v>2642</v>
      </c>
      <c r="I331" s="41" t="s">
        <v>2643</v>
      </c>
    </row>
    <row r="332" spans="1:9" ht="24">
      <c r="A332" s="139"/>
      <c r="B332" s="41" t="s">
        <v>2644</v>
      </c>
      <c r="C332" s="41" t="s">
        <v>1278</v>
      </c>
      <c r="D332" s="41">
        <v>23986417</v>
      </c>
      <c r="E332" s="41">
        <v>23988054</v>
      </c>
      <c r="F332" s="41" t="s">
        <v>27</v>
      </c>
      <c r="G332" s="41" t="s">
        <v>2645</v>
      </c>
      <c r="H332" s="41" t="s">
        <v>2646</v>
      </c>
      <c r="I332" s="41" t="s">
        <v>2647</v>
      </c>
    </row>
    <row r="333" spans="1:9">
      <c r="A333" s="139">
        <v>21</v>
      </c>
      <c r="B333" s="41" t="s">
        <v>2648</v>
      </c>
      <c r="C333" s="41" t="s">
        <v>1278</v>
      </c>
      <c r="D333" s="41">
        <v>28982651</v>
      </c>
      <c r="E333" s="41">
        <v>28984725</v>
      </c>
      <c r="F333" s="41" t="s">
        <v>27</v>
      </c>
      <c r="G333" s="41" t="s">
        <v>2649</v>
      </c>
      <c r="H333" s="41" t="s">
        <v>27</v>
      </c>
      <c r="I333" s="41" t="s">
        <v>2650</v>
      </c>
    </row>
    <row r="334" spans="1:9">
      <c r="A334" s="139"/>
      <c r="B334" s="41" t="s">
        <v>2651</v>
      </c>
      <c r="C334" s="41" t="s">
        <v>1278</v>
      </c>
      <c r="D334" s="41">
        <v>28988662</v>
      </c>
      <c r="E334" s="41">
        <v>28989981</v>
      </c>
      <c r="F334" s="41" t="s">
        <v>1740</v>
      </c>
      <c r="G334" s="41" t="s">
        <v>2652</v>
      </c>
      <c r="H334" s="41" t="s">
        <v>2653</v>
      </c>
      <c r="I334" s="41" t="s">
        <v>2654</v>
      </c>
    </row>
    <row r="335" spans="1:9">
      <c r="A335" s="139"/>
      <c r="B335" s="41" t="s">
        <v>2655</v>
      </c>
      <c r="C335" s="41" t="s">
        <v>1278</v>
      </c>
      <c r="D335" s="41">
        <v>28993978</v>
      </c>
      <c r="E335" s="41">
        <v>28996372</v>
      </c>
      <c r="F335" s="41" t="s">
        <v>1740</v>
      </c>
      <c r="G335" s="41" t="s">
        <v>27</v>
      </c>
      <c r="H335" s="41" t="s">
        <v>27</v>
      </c>
      <c r="I335" s="41" t="s">
        <v>27</v>
      </c>
    </row>
    <row r="336" spans="1:9" ht="24">
      <c r="A336" s="139"/>
      <c r="B336" s="41" t="s">
        <v>2656</v>
      </c>
      <c r="C336" s="41" t="s">
        <v>1278</v>
      </c>
      <c r="D336" s="41">
        <v>28997936</v>
      </c>
      <c r="E336" s="41">
        <v>29001177</v>
      </c>
      <c r="F336" s="41" t="s">
        <v>1740</v>
      </c>
      <c r="G336" s="41" t="s">
        <v>2657</v>
      </c>
      <c r="H336" s="41" t="s">
        <v>2658</v>
      </c>
      <c r="I336" s="41" t="s">
        <v>2659</v>
      </c>
    </row>
    <row r="337" spans="1:9">
      <c r="A337" s="139"/>
      <c r="B337" s="41" t="s">
        <v>2660</v>
      </c>
      <c r="C337" s="41" t="s">
        <v>1278</v>
      </c>
      <c r="D337" s="41">
        <v>29002221</v>
      </c>
      <c r="E337" s="41">
        <v>29005012</v>
      </c>
      <c r="F337" s="41" t="s">
        <v>1740</v>
      </c>
      <c r="G337" s="41" t="s">
        <v>2661</v>
      </c>
      <c r="H337" s="41" t="s">
        <v>27</v>
      </c>
      <c r="I337" s="41" t="s">
        <v>2662</v>
      </c>
    </row>
    <row r="338" spans="1:9" ht="36">
      <c r="A338" s="139"/>
      <c r="B338" s="41" t="s">
        <v>2663</v>
      </c>
      <c r="C338" s="41" t="s">
        <v>1278</v>
      </c>
      <c r="D338" s="41">
        <v>29019588</v>
      </c>
      <c r="E338" s="41">
        <v>29025154</v>
      </c>
      <c r="F338" s="41" t="s">
        <v>1740</v>
      </c>
      <c r="G338" s="41" t="s">
        <v>2664</v>
      </c>
      <c r="H338" s="41" t="s">
        <v>2665</v>
      </c>
      <c r="I338" s="41" t="s">
        <v>2666</v>
      </c>
    </row>
    <row r="339" spans="1:9">
      <c r="A339" s="139"/>
      <c r="B339" s="41" t="s">
        <v>2667</v>
      </c>
      <c r="C339" s="41" t="s">
        <v>1278</v>
      </c>
      <c r="D339" s="41">
        <v>29025586</v>
      </c>
      <c r="E339" s="41">
        <v>29027857</v>
      </c>
      <c r="F339" s="41" t="s">
        <v>27</v>
      </c>
      <c r="G339" s="41" t="s">
        <v>2668</v>
      </c>
      <c r="H339" s="41" t="s">
        <v>27</v>
      </c>
      <c r="I339" s="41" t="s">
        <v>2669</v>
      </c>
    </row>
    <row r="340" spans="1:9" ht="48">
      <c r="A340" s="139"/>
      <c r="B340" s="41" t="s">
        <v>2670</v>
      </c>
      <c r="C340" s="41" t="s">
        <v>1278</v>
      </c>
      <c r="D340" s="41">
        <v>29029684</v>
      </c>
      <c r="E340" s="41">
        <v>29031721</v>
      </c>
      <c r="F340" s="41" t="s">
        <v>1740</v>
      </c>
      <c r="G340" s="41" t="s">
        <v>2671</v>
      </c>
      <c r="H340" s="41" t="s">
        <v>2672</v>
      </c>
      <c r="I340" s="41" t="s">
        <v>2673</v>
      </c>
    </row>
    <row r="341" spans="1:9" ht="36">
      <c r="A341" s="139"/>
      <c r="B341" s="41" t="s">
        <v>2674</v>
      </c>
      <c r="C341" s="41" t="s">
        <v>1278</v>
      </c>
      <c r="D341" s="41">
        <v>29032792</v>
      </c>
      <c r="E341" s="41">
        <v>29034470</v>
      </c>
      <c r="F341" s="41" t="s">
        <v>1740</v>
      </c>
      <c r="G341" s="41" t="s">
        <v>2675</v>
      </c>
      <c r="H341" s="41" t="s">
        <v>2676</v>
      </c>
      <c r="I341" s="41" t="s">
        <v>2677</v>
      </c>
    </row>
    <row r="342" spans="1:9">
      <c r="A342" s="139"/>
      <c r="B342" s="41" t="s">
        <v>2678</v>
      </c>
      <c r="C342" s="41" t="s">
        <v>1278</v>
      </c>
      <c r="D342" s="41">
        <v>29039749</v>
      </c>
      <c r="E342" s="41">
        <v>29041391</v>
      </c>
      <c r="F342" s="41" t="s">
        <v>27</v>
      </c>
      <c r="G342" s="41" t="s">
        <v>27</v>
      </c>
      <c r="H342" s="41" t="s">
        <v>27</v>
      </c>
      <c r="I342" s="41" t="s">
        <v>27</v>
      </c>
    </row>
    <row r="343" spans="1:9">
      <c r="A343" s="139"/>
      <c r="B343" s="41" t="s">
        <v>2679</v>
      </c>
      <c r="C343" s="41" t="s">
        <v>1278</v>
      </c>
      <c r="D343" s="41">
        <v>29042422</v>
      </c>
      <c r="E343" s="41">
        <v>29044696</v>
      </c>
      <c r="F343" s="41" t="s">
        <v>27</v>
      </c>
      <c r="G343" s="41" t="s">
        <v>27</v>
      </c>
      <c r="H343" s="41" t="s">
        <v>27</v>
      </c>
      <c r="I343" s="41" t="s">
        <v>27</v>
      </c>
    </row>
    <row r="344" spans="1:9" ht="24">
      <c r="A344" s="139"/>
      <c r="B344" s="41" t="s">
        <v>2680</v>
      </c>
      <c r="C344" s="41" t="s">
        <v>1278</v>
      </c>
      <c r="D344" s="41">
        <v>29053993</v>
      </c>
      <c r="E344" s="41">
        <v>29055446</v>
      </c>
      <c r="F344" s="41" t="s">
        <v>1740</v>
      </c>
      <c r="G344" s="41" t="s">
        <v>2681</v>
      </c>
      <c r="H344" s="41" t="s">
        <v>27</v>
      </c>
      <c r="I344" s="41" t="s">
        <v>2682</v>
      </c>
    </row>
    <row r="345" spans="1:9">
      <c r="A345" s="139"/>
      <c r="B345" s="41" t="s">
        <v>2683</v>
      </c>
      <c r="C345" s="41" t="s">
        <v>1278</v>
      </c>
      <c r="D345" s="41">
        <v>29057451</v>
      </c>
      <c r="E345" s="41">
        <v>29058128</v>
      </c>
      <c r="F345" s="41" t="s">
        <v>27</v>
      </c>
      <c r="G345" s="41" t="s">
        <v>2684</v>
      </c>
      <c r="H345" s="41" t="s">
        <v>27</v>
      </c>
      <c r="I345" s="41" t="s">
        <v>2685</v>
      </c>
    </row>
    <row r="346" spans="1:9">
      <c r="A346" s="139"/>
      <c r="B346" s="41" t="s">
        <v>2686</v>
      </c>
      <c r="C346" s="41" t="s">
        <v>1278</v>
      </c>
      <c r="D346" s="41">
        <v>29059034</v>
      </c>
      <c r="E346" s="41">
        <v>29060582</v>
      </c>
      <c r="F346" s="41" t="s">
        <v>27</v>
      </c>
      <c r="G346" s="41" t="s">
        <v>27</v>
      </c>
      <c r="H346" s="41" t="s">
        <v>27</v>
      </c>
      <c r="I346" s="41" t="s">
        <v>27</v>
      </c>
    </row>
    <row r="347" spans="1:9" ht="24">
      <c r="A347" s="139"/>
      <c r="B347" s="41" t="s">
        <v>2687</v>
      </c>
      <c r="C347" s="41" t="s">
        <v>1278</v>
      </c>
      <c r="D347" s="41">
        <v>29062076</v>
      </c>
      <c r="E347" s="41">
        <v>29062459</v>
      </c>
      <c r="F347" s="41" t="s">
        <v>1740</v>
      </c>
      <c r="G347" s="41" t="s">
        <v>2688</v>
      </c>
      <c r="H347" s="41" t="s">
        <v>2689</v>
      </c>
      <c r="I347" s="41" t="s">
        <v>2690</v>
      </c>
    </row>
    <row r="348" spans="1:9" ht="24">
      <c r="A348" s="139"/>
      <c r="B348" s="41" t="s">
        <v>2691</v>
      </c>
      <c r="C348" s="41" t="s">
        <v>1278</v>
      </c>
      <c r="D348" s="41">
        <v>29063396</v>
      </c>
      <c r="E348" s="41">
        <v>29065095</v>
      </c>
      <c r="F348" s="41" t="s">
        <v>27</v>
      </c>
      <c r="G348" s="41" t="s">
        <v>2692</v>
      </c>
      <c r="H348" s="41" t="s">
        <v>2693</v>
      </c>
      <c r="I348" s="41" t="s">
        <v>2694</v>
      </c>
    </row>
    <row r="349" spans="1:9">
      <c r="A349" s="139"/>
      <c r="B349" s="41" t="s">
        <v>2695</v>
      </c>
      <c r="C349" s="41" t="s">
        <v>1278</v>
      </c>
      <c r="D349" s="41">
        <v>29078092</v>
      </c>
      <c r="E349" s="41">
        <v>29079640</v>
      </c>
      <c r="F349" s="41" t="s">
        <v>1740</v>
      </c>
      <c r="G349" s="41" t="s">
        <v>27</v>
      </c>
      <c r="H349" s="41" t="s">
        <v>27</v>
      </c>
      <c r="I349" s="41" t="s">
        <v>27</v>
      </c>
    </row>
    <row r="350" spans="1:9">
      <c r="A350" s="139"/>
      <c r="B350" s="41" t="s">
        <v>2696</v>
      </c>
      <c r="C350" s="41" t="s">
        <v>1278</v>
      </c>
      <c r="D350" s="41">
        <v>29079667</v>
      </c>
      <c r="E350" s="41">
        <v>29085136</v>
      </c>
      <c r="F350" s="41" t="s">
        <v>1740</v>
      </c>
      <c r="G350" s="41" t="s">
        <v>27</v>
      </c>
      <c r="H350" s="41" t="s">
        <v>27</v>
      </c>
      <c r="I350" s="41" t="s">
        <v>27</v>
      </c>
    </row>
    <row r="351" spans="1:9">
      <c r="A351" s="139"/>
      <c r="B351" s="41" t="s">
        <v>2697</v>
      </c>
      <c r="C351" s="41" t="s">
        <v>1278</v>
      </c>
      <c r="D351" s="41">
        <v>29086397</v>
      </c>
      <c r="E351" s="41">
        <v>29088396</v>
      </c>
      <c r="F351" s="41" t="s">
        <v>1740</v>
      </c>
      <c r="G351" s="41" t="s">
        <v>2698</v>
      </c>
      <c r="H351" s="41" t="s">
        <v>27</v>
      </c>
      <c r="I351" s="41" t="s">
        <v>2699</v>
      </c>
    </row>
    <row r="352" spans="1:9" ht="24">
      <c r="A352" s="139"/>
      <c r="B352" s="41" t="s">
        <v>2700</v>
      </c>
      <c r="C352" s="41" t="s">
        <v>1278</v>
      </c>
      <c r="D352" s="41">
        <v>29089079</v>
      </c>
      <c r="E352" s="41">
        <v>29095495</v>
      </c>
      <c r="F352" s="41" t="s">
        <v>27</v>
      </c>
      <c r="G352" s="41" t="s">
        <v>2701</v>
      </c>
      <c r="H352" s="41" t="s">
        <v>2702</v>
      </c>
      <c r="I352" s="41" t="s">
        <v>2703</v>
      </c>
    </row>
    <row r="353" spans="1:9">
      <c r="A353" s="139"/>
      <c r="B353" s="41" t="s">
        <v>2704</v>
      </c>
      <c r="C353" s="41" t="s">
        <v>1278</v>
      </c>
      <c r="D353" s="41">
        <v>29098395</v>
      </c>
      <c r="E353" s="41">
        <v>29098884</v>
      </c>
      <c r="F353" s="41" t="s">
        <v>27</v>
      </c>
      <c r="G353" s="41" t="s">
        <v>27</v>
      </c>
      <c r="H353" s="41" t="s">
        <v>27</v>
      </c>
      <c r="I353" s="41" t="s">
        <v>27</v>
      </c>
    </row>
    <row r="354" spans="1:9">
      <c r="A354" s="139"/>
      <c r="B354" s="41" t="s">
        <v>2705</v>
      </c>
      <c r="C354" s="41" t="s">
        <v>1278</v>
      </c>
      <c r="D354" s="41">
        <v>29107869</v>
      </c>
      <c r="E354" s="41">
        <v>29110088</v>
      </c>
      <c r="F354" s="41" t="s">
        <v>27</v>
      </c>
      <c r="G354" s="41" t="s">
        <v>2706</v>
      </c>
      <c r="H354" s="41" t="s">
        <v>27</v>
      </c>
      <c r="I354" s="41" t="s">
        <v>2707</v>
      </c>
    </row>
    <row r="355" spans="1:9">
      <c r="A355" s="139"/>
      <c r="B355" s="41" t="s">
        <v>2708</v>
      </c>
      <c r="C355" s="41" t="s">
        <v>1278</v>
      </c>
      <c r="D355" s="41">
        <v>29110323</v>
      </c>
      <c r="E355" s="41">
        <v>29113406</v>
      </c>
      <c r="F355" s="41" t="s">
        <v>1740</v>
      </c>
      <c r="G355" s="41" t="s">
        <v>2709</v>
      </c>
      <c r="H355" s="41" t="s">
        <v>27</v>
      </c>
      <c r="I355" s="41" t="s">
        <v>2710</v>
      </c>
    </row>
    <row r="356" spans="1:9">
      <c r="A356" s="139">
        <v>22</v>
      </c>
      <c r="B356" s="41" t="s">
        <v>2711</v>
      </c>
      <c r="C356" s="41" t="s">
        <v>1278</v>
      </c>
      <c r="D356" s="41">
        <v>42158610</v>
      </c>
      <c r="E356" s="41">
        <v>42159712</v>
      </c>
      <c r="F356" s="41" t="s">
        <v>1740</v>
      </c>
      <c r="G356" s="41" t="s">
        <v>2712</v>
      </c>
      <c r="H356" s="41" t="s">
        <v>27</v>
      </c>
      <c r="I356" s="41" t="s">
        <v>2713</v>
      </c>
    </row>
    <row r="357" spans="1:9">
      <c r="A357" s="139"/>
      <c r="B357" s="41" t="s">
        <v>2714</v>
      </c>
      <c r="C357" s="41" t="s">
        <v>1278</v>
      </c>
      <c r="D357" s="41">
        <v>42161273</v>
      </c>
      <c r="E357" s="41">
        <v>42161983</v>
      </c>
      <c r="F357" s="41" t="s">
        <v>27</v>
      </c>
      <c r="G357" s="41" t="s">
        <v>2715</v>
      </c>
      <c r="H357" s="41" t="s">
        <v>27</v>
      </c>
      <c r="I357" s="41" t="s">
        <v>2716</v>
      </c>
    </row>
    <row r="358" spans="1:9">
      <c r="A358" s="139"/>
      <c r="B358" s="41" t="s">
        <v>2717</v>
      </c>
      <c r="C358" s="41" t="s">
        <v>1278</v>
      </c>
      <c r="D358" s="41">
        <v>42163583</v>
      </c>
      <c r="E358" s="41">
        <v>42165521</v>
      </c>
      <c r="F358" s="41" t="s">
        <v>1740</v>
      </c>
      <c r="G358" s="41" t="s">
        <v>27</v>
      </c>
      <c r="H358" s="41" t="s">
        <v>27</v>
      </c>
      <c r="I358" s="41" t="s">
        <v>27</v>
      </c>
    </row>
    <row r="359" spans="1:9" ht="48">
      <c r="A359" s="139"/>
      <c r="B359" s="41" t="s">
        <v>2718</v>
      </c>
      <c r="C359" s="41" t="s">
        <v>1278</v>
      </c>
      <c r="D359" s="41">
        <v>42174478</v>
      </c>
      <c r="E359" s="41">
        <v>42177203</v>
      </c>
      <c r="F359" s="41" t="s">
        <v>1740</v>
      </c>
      <c r="G359" s="41" t="s">
        <v>2719</v>
      </c>
      <c r="H359" s="41" t="s">
        <v>2720</v>
      </c>
      <c r="I359" s="41" t="s">
        <v>2721</v>
      </c>
    </row>
    <row r="360" spans="1:9">
      <c r="A360" s="139"/>
      <c r="B360" s="41" t="s">
        <v>2722</v>
      </c>
      <c r="C360" s="41" t="s">
        <v>1278</v>
      </c>
      <c r="D360" s="41">
        <v>42183158</v>
      </c>
      <c r="E360" s="41">
        <v>42183703</v>
      </c>
      <c r="F360" s="41" t="s">
        <v>1740</v>
      </c>
      <c r="G360" s="41" t="s">
        <v>2723</v>
      </c>
      <c r="H360" s="41" t="s">
        <v>2724</v>
      </c>
      <c r="I360" s="41" t="s">
        <v>2725</v>
      </c>
    </row>
    <row r="361" spans="1:9">
      <c r="A361" s="139"/>
      <c r="B361" s="41" t="s">
        <v>2726</v>
      </c>
      <c r="C361" s="41" t="s">
        <v>1278</v>
      </c>
      <c r="D361" s="41">
        <v>42202734</v>
      </c>
      <c r="E361" s="41">
        <v>42203784</v>
      </c>
      <c r="F361" s="41" t="s">
        <v>27</v>
      </c>
      <c r="G361" s="41" t="s">
        <v>2727</v>
      </c>
      <c r="H361" s="41" t="s">
        <v>27</v>
      </c>
      <c r="I361" s="41" t="s">
        <v>2728</v>
      </c>
    </row>
    <row r="362" spans="1:9">
      <c r="A362" s="139"/>
      <c r="B362" s="41" t="s">
        <v>2729</v>
      </c>
      <c r="C362" s="41" t="s">
        <v>1278</v>
      </c>
      <c r="D362" s="41">
        <v>42205668</v>
      </c>
      <c r="E362" s="41">
        <v>42207301</v>
      </c>
      <c r="F362" s="41" t="s">
        <v>27</v>
      </c>
      <c r="G362" s="41" t="s">
        <v>2730</v>
      </c>
      <c r="H362" s="41" t="s">
        <v>2731</v>
      </c>
      <c r="I362" s="41" t="s">
        <v>2732</v>
      </c>
    </row>
    <row r="363" spans="1:9">
      <c r="A363" s="139"/>
      <c r="B363" s="41" t="s">
        <v>2733</v>
      </c>
      <c r="C363" s="41" t="s">
        <v>1278</v>
      </c>
      <c r="D363" s="41">
        <v>42229450</v>
      </c>
      <c r="E363" s="41">
        <v>42230141</v>
      </c>
      <c r="F363" s="41" t="s">
        <v>27</v>
      </c>
      <c r="G363" s="41" t="s">
        <v>27</v>
      </c>
      <c r="H363" s="41" t="s">
        <v>27</v>
      </c>
      <c r="I363" s="41" t="s">
        <v>27</v>
      </c>
    </row>
    <row r="364" spans="1:9">
      <c r="A364" s="139"/>
      <c r="B364" s="41" t="s">
        <v>2734</v>
      </c>
      <c r="C364" s="41" t="s">
        <v>1278</v>
      </c>
      <c r="D364" s="41">
        <v>42235710</v>
      </c>
      <c r="E364" s="41">
        <v>42236686</v>
      </c>
      <c r="F364" s="41" t="s">
        <v>1740</v>
      </c>
      <c r="G364" s="41" t="s">
        <v>2735</v>
      </c>
      <c r="H364" s="41" t="s">
        <v>2736</v>
      </c>
      <c r="I364" s="41" t="s">
        <v>2737</v>
      </c>
    </row>
    <row r="365" spans="1:9">
      <c r="A365" s="139"/>
      <c r="B365" s="41" t="s">
        <v>2738</v>
      </c>
      <c r="C365" s="41" t="s">
        <v>1278</v>
      </c>
      <c r="D365" s="41">
        <v>42237399</v>
      </c>
      <c r="E365" s="41">
        <v>42238495</v>
      </c>
      <c r="F365" s="41" t="s">
        <v>27</v>
      </c>
      <c r="G365" s="41" t="s">
        <v>2739</v>
      </c>
      <c r="H365" s="41" t="s">
        <v>27</v>
      </c>
      <c r="I365" s="41" t="s">
        <v>1920</v>
      </c>
    </row>
    <row r="366" spans="1:9">
      <c r="A366" s="139"/>
      <c r="B366" s="41" t="s">
        <v>2740</v>
      </c>
      <c r="C366" s="41" t="s">
        <v>1278</v>
      </c>
      <c r="D366" s="41">
        <v>42240490</v>
      </c>
      <c r="E366" s="41">
        <v>42241695</v>
      </c>
      <c r="F366" s="41" t="s">
        <v>1740</v>
      </c>
      <c r="G366" s="41" t="s">
        <v>2741</v>
      </c>
      <c r="H366" s="41" t="s">
        <v>27</v>
      </c>
      <c r="I366" s="41" t="s">
        <v>2742</v>
      </c>
    </row>
    <row r="367" spans="1:9" ht="24">
      <c r="A367" s="139"/>
      <c r="B367" s="41" t="s">
        <v>2743</v>
      </c>
      <c r="C367" s="41" t="s">
        <v>1278</v>
      </c>
      <c r="D367" s="41">
        <v>42242034</v>
      </c>
      <c r="E367" s="41">
        <v>42242609</v>
      </c>
      <c r="F367" s="41" t="s">
        <v>27</v>
      </c>
      <c r="G367" s="41" t="s">
        <v>2744</v>
      </c>
      <c r="H367" s="41" t="s">
        <v>2745</v>
      </c>
      <c r="I367" s="41" t="s">
        <v>2746</v>
      </c>
    </row>
    <row r="368" spans="1:9">
      <c r="A368" s="139">
        <v>23</v>
      </c>
      <c r="B368" s="41" t="s">
        <v>2747</v>
      </c>
      <c r="C368" s="41" t="s">
        <v>1383</v>
      </c>
      <c r="D368" s="41">
        <v>3252971</v>
      </c>
      <c r="E368" s="41">
        <v>3253372</v>
      </c>
      <c r="F368" s="41" t="s">
        <v>27</v>
      </c>
      <c r="G368" s="41" t="s">
        <v>2748</v>
      </c>
      <c r="H368" s="41" t="s">
        <v>27</v>
      </c>
      <c r="I368" s="41" t="s">
        <v>2749</v>
      </c>
    </row>
    <row r="369" spans="1:9">
      <c r="A369" s="139"/>
      <c r="B369" s="41" t="s">
        <v>2750</v>
      </c>
      <c r="C369" s="41" t="s">
        <v>1383</v>
      </c>
      <c r="D369" s="41">
        <v>3253451</v>
      </c>
      <c r="E369" s="41">
        <v>3255744</v>
      </c>
      <c r="F369" s="41" t="s">
        <v>1740</v>
      </c>
      <c r="G369" s="41" t="s">
        <v>2751</v>
      </c>
      <c r="H369" s="41" t="s">
        <v>2752</v>
      </c>
      <c r="I369" s="41" t="s">
        <v>2214</v>
      </c>
    </row>
    <row r="370" spans="1:9">
      <c r="A370" s="139"/>
      <c r="B370" s="41" t="s">
        <v>2753</v>
      </c>
      <c r="C370" s="41" t="s">
        <v>1383</v>
      </c>
      <c r="D370" s="41">
        <v>3259775</v>
      </c>
      <c r="E370" s="41">
        <v>3261199</v>
      </c>
      <c r="F370" s="41" t="s">
        <v>27</v>
      </c>
      <c r="G370" s="41" t="s">
        <v>27</v>
      </c>
      <c r="H370" s="41" t="s">
        <v>27</v>
      </c>
      <c r="I370" s="41" t="s">
        <v>27</v>
      </c>
    </row>
    <row r="371" spans="1:9">
      <c r="A371" s="139"/>
      <c r="B371" s="41" t="s">
        <v>2754</v>
      </c>
      <c r="C371" s="41" t="s">
        <v>1383</v>
      </c>
      <c r="D371" s="41">
        <v>3262311</v>
      </c>
      <c r="E371" s="41">
        <v>3263943</v>
      </c>
      <c r="F371" s="41" t="s">
        <v>27</v>
      </c>
      <c r="G371" s="41" t="s">
        <v>27</v>
      </c>
      <c r="H371" s="41" t="s">
        <v>27</v>
      </c>
      <c r="I371" s="41" t="s">
        <v>27</v>
      </c>
    </row>
    <row r="372" spans="1:9" ht="60">
      <c r="A372" s="139"/>
      <c r="B372" s="41" t="s">
        <v>2755</v>
      </c>
      <c r="C372" s="41" t="s">
        <v>1383</v>
      </c>
      <c r="D372" s="41">
        <v>3299498</v>
      </c>
      <c r="E372" s="41">
        <v>3302435</v>
      </c>
      <c r="F372" s="41" t="s">
        <v>27</v>
      </c>
      <c r="G372" s="41" t="s">
        <v>2756</v>
      </c>
      <c r="H372" s="41" t="s">
        <v>27</v>
      </c>
      <c r="I372" s="41" t="s">
        <v>2757</v>
      </c>
    </row>
    <row r="373" spans="1:9" ht="48">
      <c r="A373" s="139"/>
      <c r="B373" s="41" t="s">
        <v>2758</v>
      </c>
      <c r="C373" s="41" t="s">
        <v>1383</v>
      </c>
      <c r="D373" s="41">
        <v>3302862</v>
      </c>
      <c r="E373" s="41">
        <v>3305521</v>
      </c>
      <c r="F373" s="41" t="s">
        <v>1740</v>
      </c>
      <c r="G373" s="41" t="s">
        <v>2759</v>
      </c>
      <c r="H373" s="41" t="s">
        <v>2760</v>
      </c>
      <c r="I373" s="41" t="s">
        <v>2761</v>
      </c>
    </row>
    <row r="374" spans="1:9">
      <c r="A374" s="139"/>
      <c r="B374" s="41" t="s">
        <v>2762</v>
      </c>
      <c r="C374" s="41" t="s">
        <v>1383</v>
      </c>
      <c r="D374" s="41">
        <v>3308337</v>
      </c>
      <c r="E374" s="41">
        <v>3309206</v>
      </c>
      <c r="F374" s="41" t="s">
        <v>1740</v>
      </c>
      <c r="G374" s="41" t="s">
        <v>2763</v>
      </c>
      <c r="H374" s="41" t="s">
        <v>27</v>
      </c>
      <c r="I374" s="41" t="s">
        <v>2214</v>
      </c>
    </row>
    <row r="375" spans="1:9" ht="60">
      <c r="A375" s="139"/>
      <c r="B375" s="41" t="s">
        <v>2764</v>
      </c>
      <c r="C375" s="41" t="s">
        <v>1383</v>
      </c>
      <c r="D375" s="41">
        <v>3309644</v>
      </c>
      <c r="E375" s="41">
        <v>3313529</v>
      </c>
      <c r="F375" s="41" t="s">
        <v>27</v>
      </c>
      <c r="G375" s="41" t="s">
        <v>2765</v>
      </c>
      <c r="H375" s="41" t="s">
        <v>2766</v>
      </c>
      <c r="I375" s="41" t="s">
        <v>2767</v>
      </c>
    </row>
    <row r="376" spans="1:9">
      <c r="A376" s="139"/>
      <c r="B376" s="41" t="s">
        <v>2768</v>
      </c>
      <c r="C376" s="41" t="s">
        <v>1383</v>
      </c>
      <c r="D376" s="41">
        <v>3321140</v>
      </c>
      <c r="E376" s="41">
        <v>3324118</v>
      </c>
      <c r="F376" s="41" t="s">
        <v>1740</v>
      </c>
      <c r="G376" s="41" t="s">
        <v>27</v>
      </c>
      <c r="H376" s="41" t="s">
        <v>27</v>
      </c>
      <c r="I376" s="41" t="s">
        <v>27</v>
      </c>
    </row>
    <row r="377" spans="1:9" ht="48">
      <c r="A377" s="139"/>
      <c r="B377" s="41" t="s">
        <v>2769</v>
      </c>
      <c r="C377" s="41" t="s">
        <v>1383</v>
      </c>
      <c r="D377" s="41">
        <v>3331530</v>
      </c>
      <c r="E377" s="41">
        <v>3334383</v>
      </c>
      <c r="F377" s="41" t="s">
        <v>1740</v>
      </c>
      <c r="G377" s="41" t="s">
        <v>2770</v>
      </c>
      <c r="H377" s="41" t="s">
        <v>2771</v>
      </c>
      <c r="I377" s="41" t="s">
        <v>2772</v>
      </c>
    </row>
    <row r="378" spans="1:9">
      <c r="A378" s="139"/>
      <c r="B378" s="41" t="s">
        <v>2773</v>
      </c>
      <c r="C378" s="41" t="s">
        <v>1383</v>
      </c>
      <c r="D378" s="41">
        <v>3337292</v>
      </c>
      <c r="E378" s="41">
        <v>3338777</v>
      </c>
      <c r="F378" s="41" t="s">
        <v>1740</v>
      </c>
      <c r="G378" s="41" t="s">
        <v>27</v>
      </c>
      <c r="H378" s="41" t="s">
        <v>27</v>
      </c>
      <c r="I378" s="41" t="s">
        <v>27</v>
      </c>
    </row>
    <row r="379" spans="1:9" ht="24">
      <c r="A379" s="139"/>
      <c r="B379" s="41" t="s">
        <v>2774</v>
      </c>
      <c r="C379" s="41" t="s">
        <v>1383</v>
      </c>
      <c r="D379" s="41">
        <v>3339029</v>
      </c>
      <c r="E379" s="41">
        <v>3343790</v>
      </c>
      <c r="F379" s="41" t="s">
        <v>27</v>
      </c>
      <c r="G379" s="41" t="s">
        <v>2775</v>
      </c>
      <c r="H379" s="41" t="s">
        <v>27</v>
      </c>
      <c r="I379" s="41" t="s">
        <v>2776</v>
      </c>
    </row>
    <row r="380" spans="1:9">
      <c r="A380" s="139"/>
      <c r="B380" s="41" t="s">
        <v>2777</v>
      </c>
      <c r="C380" s="41" t="s">
        <v>1383</v>
      </c>
      <c r="D380" s="41">
        <v>3349585</v>
      </c>
      <c r="E380" s="41">
        <v>3350094</v>
      </c>
      <c r="F380" s="41" t="s">
        <v>1740</v>
      </c>
      <c r="G380" s="41" t="s">
        <v>2778</v>
      </c>
      <c r="H380" s="41" t="s">
        <v>27</v>
      </c>
      <c r="I380" s="41" t="s">
        <v>2779</v>
      </c>
    </row>
    <row r="381" spans="1:9">
      <c r="A381" s="139">
        <v>24</v>
      </c>
      <c r="B381" s="41" t="s">
        <v>2780</v>
      </c>
      <c r="C381" s="41" t="s">
        <v>1383</v>
      </c>
      <c r="D381" s="41">
        <v>3850728</v>
      </c>
      <c r="E381" s="41">
        <v>3851291</v>
      </c>
      <c r="F381" s="41" t="s">
        <v>27</v>
      </c>
      <c r="G381" s="41" t="s">
        <v>27</v>
      </c>
      <c r="H381" s="41" t="s">
        <v>27</v>
      </c>
      <c r="I381" s="41" t="s">
        <v>27</v>
      </c>
    </row>
    <row r="382" spans="1:9">
      <c r="A382" s="139"/>
      <c r="B382" s="41" t="s">
        <v>2781</v>
      </c>
      <c r="C382" s="41" t="s">
        <v>1383</v>
      </c>
      <c r="D382" s="41">
        <v>3852840</v>
      </c>
      <c r="E382" s="41">
        <v>3856419</v>
      </c>
      <c r="F382" s="41" t="s">
        <v>1740</v>
      </c>
      <c r="G382" s="41" t="s">
        <v>27</v>
      </c>
      <c r="H382" s="41" t="s">
        <v>27</v>
      </c>
      <c r="I382" s="41" t="s">
        <v>27</v>
      </c>
    </row>
    <row r="383" spans="1:9">
      <c r="A383" s="139"/>
      <c r="B383" s="41" t="s">
        <v>2782</v>
      </c>
      <c r="C383" s="41" t="s">
        <v>1383</v>
      </c>
      <c r="D383" s="41">
        <v>3858985</v>
      </c>
      <c r="E383" s="41">
        <v>3863425</v>
      </c>
      <c r="F383" s="41" t="s">
        <v>1740</v>
      </c>
      <c r="G383" s="41" t="s">
        <v>2783</v>
      </c>
      <c r="H383" s="41" t="s">
        <v>2784</v>
      </c>
      <c r="I383" s="41" t="s">
        <v>2785</v>
      </c>
    </row>
    <row r="384" spans="1:9">
      <c r="A384" s="139"/>
      <c r="B384" s="41" t="s">
        <v>2786</v>
      </c>
      <c r="C384" s="41" t="s">
        <v>1383</v>
      </c>
      <c r="D384" s="41">
        <v>3864511</v>
      </c>
      <c r="E384" s="41">
        <v>3865978</v>
      </c>
      <c r="F384" s="41" t="s">
        <v>1740</v>
      </c>
      <c r="G384" s="41" t="s">
        <v>2787</v>
      </c>
      <c r="H384" s="41" t="s">
        <v>2788</v>
      </c>
      <c r="I384" s="41" t="s">
        <v>2789</v>
      </c>
    </row>
    <row r="385" spans="1:9" ht="24">
      <c r="A385" s="139"/>
      <c r="B385" s="41" t="s">
        <v>2790</v>
      </c>
      <c r="C385" s="41" t="s">
        <v>1383</v>
      </c>
      <c r="D385" s="41">
        <v>3869171</v>
      </c>
      <c r="E385" s="41">
        <v>3871232</v>
      </c>
      <c r="F385" s="41" t="s">
        <v>1740</v>
      </c>
      <c r="G385" s="41" t="s">
        <v>2791</v>
      </c>
      <c r="H385" s="41" t="s">
        <v>2792</v>
      </c>
      <c r="I385" s="41" t="s">
        <v>2793</v>
      </c>
    </row>
    <row r="386" spans="1:9">
      <c r="A386" s="139"/>
      <c r="B386" s="41" t="s">
        <v>2794</v>
      </c>
      <c r="C386" s="41" t="s">
        <v>1383</v>
      </c>
      <c r="D386" s="41">
        <v>3872281</v>
      </c>
      <c r="E386" s="41">
        <v>3873903</v>
      </c>
      <c r="F386" s="41" t="s">
        <v>1740</v>
      </c>
      <c r="G386" s="41" t="s">
        <v>2795</v>
      </c>
      <c r="H386" s="41" t="s">
        <v>27</v>
      </c>
      <c r="I386" s="41" t="s">
        <v>1911</v>
      </c>
    </row>
    <row r="387" spans="1:9">
      <c r="A387" s="139"/>
      <c r="B387" s="41" t="s">
        <v>2796</v>
      </c>
      <c r="C387" s="41" t="s">
        <v>1383</v>
      </c>
      <c r="D387" s="41">
        <v>3874524</v>
      </c>
      <c r="E387" s="41">
        <v>3876215</v>
      </c>
      <c r="F387" s="41" t="s">
        <v>1740</v>
      </c>
      <c r="G387" s="41" t="s">
        <v>2795</v>
      </c>
      <c r="H387" s="41" t="s">
        <v>27</v>
      </c>
      <c r="I387" s="41" t="s">
        <v>1911</v>
      </c>
    </row>
    <row r="388" spans="1:9">
      <c r="A388" s="139"/>
      <c r="B388" s="41" t="s">
        <v>2797</v>
      </c>
      <c r="C388" s="41" t="s">
        <v>1383</v>
      </c>
      <c r="D388" s="41">
        <v>3882258</v>
      </c>
      <c r="E388" s="41">
        <v>3883286</v>
      </c>
      <c r="F388" s="41" t="s">
        <v>27</v>
      </c>
      <c r="G388" s="41" t="s">
        <v>2798</v>
      </c>
      <c r="H388" s="41" t="s">
        <v>27</v>
      </c>
      <c r="I388" s="41" t="s">
        <v>2799</v>
      </c>
    </row>
    <row r="389" spans="1:9">
      <c r="A389" s="139"/>
      <c r="B389" s="41" t="s">
        <v>2800</v>
      </c>
      <c r="C389" s="41" t="s">
        <v>1383</v>
      </c>
      <c r="D389" s="41">
        <v>3883925</v>
      </c>
      <c r="E389" s="41">
        <v>3886410</v>
      </c>
      <c r="F389" s="41" t="s">
        <v>1740</v>
      </c>
      <c r="G389" s="41" t="s">
        <v>2801</v>
      </c>
      <c r="H389" s="41" t="s">
        <v>27</v>
      </c>
      <c r="I389" s="41" t="s">
        <v>2008</v>
      </c>
    </row>
    <row r="390" spans="1:9">
      <c r="A390" s="139"/>
      <c r="B390" s="41" t="s">
        <v>2802</v>
      </c>
      <c r="C390" s="41" t="s">
        <v>1383</v>
      </c>
      <c r="D390" s="41">
        <v>3889720</v>
      </c>
      <c r="E390" s="41">
        <v>3892569</v>
      </c>
      <c r="F390" s="41" t="s">
        <v>1740</v>
      </c>
      <c r="G390" s="41" t="s">
        <v>27</v>
      </c>
      <c r="H390" s="41" t="s">
        <v>27</v>
      </c>
      <c r="I390" s="41" t="s">
        <v>27</v>
      </c>
    </row>
    <row r="391" spans="1:9">
      <c r="A391" s="139"/>
      <c r="B391" s="41" t="s">
        <v>2803</v>
      </c>
      <c r="C391" s="41" t="s">
        <v>1383</v>
      </c>
      <c r="D391" s="41">
        <v>3896177</v>
      </c>
      <c r="E391" s="41">
        <v>3897553</v>
      </c>
      <c r="F391" s="41" t="s">
        <v>1740</v>
      </c>
      <c r="G391" s="41" t="s">
        <v>2801</v>
      </c>
      <c r="H391" s="41" t="s">
        <v>27</v>
      </c>
      <c r="I391" s="41" t="s">
        <v>2008</v>
      </c>
    </row>
    <row r="392" spans="1:9" ht="24">
      <c r="A392" s="139"/>
      <c r="B392" s="41" t="s">
        <v>2804</v>
      </c>
      <c r="C392" s="41" t="s">
        <v>1383</v>
      </c>
      <c r="D392" s="41">
        <v>3899926</v>
      </c>
      <c r="E392" s="41">
        <v>3901863</v>
      </c>
      <c r="F392" s="41" t="s">
        <v>1740</v>
      </c>
      <c r="G392" s="41" t="s">
        <v>2805</v>
      </c>
      <c r="H392" s="41" t="s">
        <v>2806</v>
      </c>
      <c r="I392" s="41" t="s">
        <v>2807</v>
      </c>
    </row>
    <row r="393" spans="1:9">
      <c r="A393" s="139"/>
      <c r="B393" s="41" t="s">
        <v>2808</v>
      </c>
      <c r="C393" s="41" t="s">
        <v>1383</v>
      </c>
      <c r="D393" s="41">
        <v>3905844</v>
      </c>
      <c r="E393" s="41">
        <v>3906475</v>
      </c>
      <c r="F393" s="41" t="s">
        <v>1740</v>
      </c>
      <c r="G393" s="41" t="s">
        <v>2809</v>
      </c>
      <c r="H393" s="41" t="s">
        <v>27</v>
      </c>
      <c r="I393" s="41" t="s">
        <v>2810</v>
      </c>
    </row>
    <row r="394" spans="1:9" ht="24">
      <c r="A394" s="139"/>
      <c r="B394" s="41" t="s">
        <v>2811</v>
      </c>
      <c r="C394" s="41" t="s">
        <v>1383</v>
      </c>
      <c r="D394" s="41">
        <v>3907461</v>
      </c>
      <c r="E394" s="41">
        <v>3910115</v>
      </c>
      <c r="F394" s="41" t="s">
        <v>27</v>
      </c>
      <c r="G394" s="41" t="s">
        <v>2812</v>
      </c>
      <c r="H394" s="41" t="s">
        <v>2813</v>
      </c>
      <c r="I394" s="41" t="s">
        <v>2814</v>
      </c>
    </row>
    <row r="395" spans="1:9">
      <c r="A395" s="139"/>
      <c r="B395" s="41" t="s">
        <v>2815</v>
      </c>
      <c r="C395" s="41" t="s">
        <v>1383</v>
      </c>
      <c r="D395" s="41">
        <v>3914465</v>
      </c>
      <c r="E395" s="41">
        <v>3915663</v>
      </c>
      <c r="F395" s="41" t="s">
        <v>1740</v>
      </c>
      <c r="G395" s="41" t="s">
        <v>27</v>
      </c>
      <c r="H395" s="41" t="s">
        <v>27</v>
      </c>
      <c r="I395" s="41" t="s">
        <v>27</v>
      </c>
    </row>
    <row r="396" spans="1:9">
      <c r="A396" s="139"/>
      <c r="B396" s="41" t="s">
        <v>2816</v>
      </c>
      <c r="C396" s="41" t="s">
        <v>1383</v>
      </c>
      <c r="D396" s="41">
        <v>3924980</v>
      </c>
      <c r="E396" s="41">
        <v>3932292</v>
      </c>
      <c r="F396" s="41" t="s">
        <v>1740</v>
      </c>
      <c r="G396" s="41" t="s">
        <v>2817</v>
      </c>
      <c r="H396" s="41" t="s">
        <v>2818</v>
      </c>
      <c r="I396" s="41" t="s">
        <v>2819</v>
      </c>
    </row>
    <row r="397" spans="1:9" ht="36">
      <c r="A397" s="139"/>
      <c r="B397" s="41" t="s">
        <v>2820</v>
      </c>
      <c r="C397" s="41" t="s">
        <v>1383</v>
      </c>
      <c r="D397" s="41">
        <v>3934244</v>
      </c>
      <c r="E397" s="41">
        <v>3942337</v>
      </c>
      <c r="F397" s="41" t="s">
        <v>27</v>
      </c>
      <c r="G397" s="41" t="s">
        <v>2821</v>
      </c>
      <c r="H397" s="41" t="s">
        <v>2822</v>
      </c>
      <c r="I397" s="41" t="s">
        <v>2823</v>
      </c>
    </row>
    <row r="398" spans="1:9" ht="24">
      <c r="A398" s="139"/>
      <c r="B398" s="41" t="s">
        <v>2824</v>
      </c>
      <c r="C398" s="41" t="s">
        <v>1383</v>
      </c>
      <c r="D398" s="41">
        <v>3944757</v>
      </c>
      <c r="E398" s="41">
        <v>3946761</v>
      </c>
      <c r="F398" s="41" t="s">
        <v>27</v>
      </c>
      <c r="G398" s="41" t="s">
        <v>2825</v>
      </c>
      <c r="H398" s="41" t="s">
        <v>2826</v>
      </c>
      <c r="I398" s="41" t="s">
        <v>2827</v>
      </c>
    </row>
    <row r="399" spans="1:9">
      <c r="A399" s="139"/>
      <c r="B399" s="41" t="s">
        <v>2828</v>
      </c>
      <c r="C399" s="41" t="s">
        <v>1383</v>
      </c>
      <c r="D399" s="41">
        <v>3952838</v>
      </c>
      <c r="E399" s="41">
        <v>3954768</v>
      </c>
      <c r="F399" s="41" t="s">
        <v>27</v>
      </c>
      <c r="G399" s="41" t="s">
        <v>2829</v>
      </c>
      <c r="H399" s="41" t="s">
        <v>27</v>
      </c>
      <c r="I399" s="41" t="s">
        <v>2830</v>
      </c>
    </row>
    <row r="400" spans="1:9">
      <c r="A400" s="139"/>
      <c r="B400" s="41" t="s">
        <v>2831</v>
      </c>
      <c r="C400" s="41" t="s">
        <v>1383</v>
      </c>
      <c r="D400" s="41">
        <v>3955205</v>
      </c>
      <c r="E400" s="41">
        <v>3956301</v>
      </c>
      <c r="F400" s="41" t="s">
        <v>27</v>
      </c>
      <c r="G400" s="41" t="s">
        <v>27</v>
      </c>
      <c r="H400" s="41" t="s">
        <v>27</v>
      </c>
      <c r="I400" s="41" t="s">
        <v>27</v>
      </c>
    </row>
    <row r="401" spans="1:9" ht="24">
      <c r="A401" s="139"/>
      <c r="B401" s="41" t="s">
        <v>2832</v>
      </c>
      <c r="C401" s="41" t="s">
        <v>1383</v>
      </c>
      <c r="D401" s="41">
        <v>3961337</v>
      </c>
      <c r="E401" s="41">
        <v>3962841</v>
      </c>
      <c r="F401" s="41" t="s">
        <v>27</v>
      </c>
      <c r="G401" s="41" t="s">
        <v>2833</v>
      </c>
      <c r="H401" s="41" t="s">
        <v>2834</v>
      </c>
      <c r="I401" s="41" t="s">
        <v>2835</v>
      </c>
    </row>
    <row r="402" spans="1:9">
      <c r="A402" s="139"/>
      <c r="B402" s="41" t="s">
        <v>2836</v>
      </c>
      <c r="C402" s="41" t="s">
        <v>1383</v>
      </c>
      <c r="D402" s="41">
        <v>3970177</v>
      </c>
      <c r="E402" s="41">
        <v>3973155</v>
      </c>
      <c r="F402" s="41" t="s">
        <v>27</v>
      </c>
      <c r="G402" s="41" t="s">
        <v>2837</v>
      </c>
      <c r="H402" s="41" t="s">
        <v>27</v>
      </c>
      <c r="I402" s="41" t="s">
        <v>2838</v>
      </c>
    </row>
    <row r="403" spans="1:9" ht="48">
      <c r="A403" s="139">
        <v>25</v>
      </c>
      <c r="B403" s="41" t="s">
        <v>2839</v>
      </c>
      <c r="C403" s="41" t="s">
        <v>1383</v>
      </c>
      <c r="D403" s="41">
        <v>64766348</v>
      </c>
      <c r="E403" s="41">
        <v>64774468</v>
      </c>
      <c r="F403" s="41" t="s">
        <v>1740</v>
      </c>
      <c r="G403" s="41" t="s">
        <v>2840</v>
      </c>
      <c r="H403" s="41" t="s">
        <v>2841</v>
      </c>
      <c r="I403" s="41" t="s">
        <v>2842</v>
      </c>
    </row>
    <row r="404" spans="1:9">
      <c r="A404" s="139"/>
      <c r="B404" s="41" t="s">
        <v>2843</v>
      </c>
      <c r="C404" s="41" t="s">
        <v>1383</v>
      </c>
      <c r="D404" s="41">
        <v>64774896</v>
      </c>
      <c r="E404" s="41">
        <v>64776011</v>
      </c>
      <c r="F404" s="41" t="s">
        <v>27</v>
      </c>
      <c r="G404" s="41" t="s">
        <v>2844</v>
      </c>
      <c r="H404" s="41" t="s">
        <v>27</v>
      </c>
      <c r="I404" s="41" t="s">
        <v>2845</v>
      </c>
    </row>
    <row r="405" spans="1:9">
      <c r="A405" s="139"/>
      <c r="B405" s="41" t="s">
        <v>2846</v>
      </c>
      <c r="C405" s="41" t="s">
        <v>1383</v>
      </c>
      <c r="D405" s="41">
        <v>64798596</v>
      </c>
      <c r="E405" s="41">
        <v>64799101</v>
      </c>
      <c r="F405" s="41" t="s">
        <v>27</v>
      </c>
      <c r="G405" s="41" t="s">
        <v>27</v>
      </c>
      <c r="H405" s="41" t="s">
        <v>27</v>
      </c>
      <c r="I405" s="41" t="s">
        <v>27</v>
      </c>
    </row>
    <row r="406" spans="1:9" ht="24">
      <c r="A406" s="139"/>
      <c r="B406" s="41" t="s">
        <v>2847</v>
      </c>
      <c r="C406" s="41" t="s">
        <v>1383</v>
      </c>
      <c r="D406" s="41">
        <v>64802315</v>
      </c>
      <c r="E406" s="41">
        <v>64804126</v>
      </c>
      <c r="F406" s="41" t="s">
        <v>27</v>
      </c>
      <c r="G406" s="41" t="s">
        <v>2848</v>
      </c>
      <c r="H406" s="41" t="s">
        <v>2849</v>
      </c>
      <c r="I406" s="41" t="s">
        <v>2850</v>
      </c>
    </row>
    <row r="407" spans="1:9">
      <c r="A407" s="139"/>
      <c r="B407" s="41" t="s">
        <v>2851</v>
      </c>
      <c r="C407" s="41" t="s">
        <v>1383</v>
      </c>
      <c r="D407" s="41">
        <v>64805766</v>
      </c>
      <c r="E407" s="41">
        <v>64809507</v>
      </c>
      <c r="F407" s="41" t="s">
        <v>27</v>
      </c>
      <c r="G407" s="41" t="s">
        <v>2852</v>
      </c>
      <c r="H407" s="41" t="s">
        <v>27</v>
      </c>
      <c r="I407" s="41" t="s">
        <v>2853</v>
      </c>
    </row>
    <row r="408" spans="1:9" ht="60">
      <c r="A408" s="139"/>
      <c r="B408" s="41" t="s">
        <v>2854</v>
      </c>
      <c r="C408" s="41" t="s">
        <v>1383</v>
      </c>
      <c r="D408" s="41">
        <v>64810236</v>
      </c>
      <c r="E408" s="41">
        <v>64811792</v>
      </c>
      <c r="F408" s="41" t="s">
        <v>27</v>
      </c>
      <c r="G408" s="41" t="s">
        <v>2855</v>
      </c>
      <c r="H408" s="41" t="s">
        <v>2856</v>
      </c>
      <c r="I408" s="41" t="s">
        <v>2857</v>
      </c>
    </row>
    <row r="409" spans="1:9">
      <c r="A409" s="139"/>
      <c r="B409" s="41" t="s">
        <v>2858</v>
      </c>
      <c r="C409" s="41" t="s">
        <v>1383</v>
      </c>
      <c r="D409" s="41">
        <v>64812173</v>
      </c>
      <c r="E409" s="41">
        <v>64813213</v>
      </c>
      <c r="F409" s="41" t="s">
        <v>27</v>
      </c>
      <c r="G409" s="41" t="s">
        <v>2859</v>
      </c>
      <c r="H409" s="41" t="s">
        <v>2860</v>
      </c>
      <c r="I409" s="41" t="s">
        <v>2861</v>
      </c>
    </row>
    <row r="410" spans="1:9">
      <c r="A410" s="139"/>
      <c r="B410" s="41" t="s">
        <v>2862</v>
      </c>
      <c r="C410" s="41" t="s">
        <v>1383</v>
      </c>
      <c r="D410" s="41">
        <v>64814503</v>
      </c>
      <c r="E410" s="41">
        <v>64816495</v>
      </c>
      <c r="F410" s="41" t="s">
        <v>1740</v>
      </c>
      <c r="G410" s="41" t="s">
        <v>2863</v>
      </c>
      <c r="H410" s="41" t="s">
        <v>2864</v>
      </c>
      <c r="I410" s="41" t="s">
        <v>2865</v>
      </c>
    </row>
    <row r="411" spans="1:9">
      <c r="A411" s="139"/>
      <c r="B411" s="41" t="s">
        <v>2866</v>
      </c>
      <c r="C411" s="41" t="s">
        <v>1383</v>
      </c>
      <c r="D411" s="41">
        <v>64816999</v>
      </c>
      <c r="E411" s="41">
        <v>64818276</v>
      </c>
      <c r="F411" s="41" t="s">
        <v>1740</v>
      </c>
      <c r="G411" s="41" t="s">
        <v>2867</v>
      </c>
      <c r="H411" s="41" t="s">
        <v>2868</v>
      </c>
      <c r="I411" s="41" t="s">
        <v>2869</v>
      </c>
    </row>
    <row r="412" spans="1:9">
      <c r="A412" s="139"/>
      <c r="B412" s="41" t="s">
        <v>2870</v>
      </c>
      <c r="C412" s="41" t="s">
        <v>1383</v>
      </c>
      <c r="D412" s="41">
        <v>64819603</v>
      </c>
      <c r="E412" s="41">
        <v>64821636</v>
      </c>
      <c r="F412" s="41" t="s">
        <v>1740</v>
      </c>
      <c r="G412" s="41" t="s">
        <v>2871</v>
      </c>
      <c r="H412" s="41" t="s">
        <v>2872</v>
      </c>
      <c r="I412" s="41" t="s">
        <v>2873</v>
      </c>
    </row>
    <row r="413" spans="1:9" ht="24">
      <c r="A413" s="139"/>
      <c r="B413" s="41" t="s">
        <v>2874</v>
      </c>
      <c r="C413" s="41" t="s">
        <v>1383</v>
      </c>
      <c r="D413" s="41">
        <v>64822224</v>
      </c>
      <c r="E413" s="41">
        <v>64822862</v>
      </c>
      <c r="F413" s="41" t="s">
        <v>1740</v>
      </c>
      <c r="G413" s="41" t="s">
        <v>2875</v>
      </c>
      <c r="H413" s="41" t="s">
        <v>2876</v>
      </c>
      <c r="I413" s="41" t="s">
        <v>2877</v>
      </c>
    </row>
    <row r="414" spans="1:9">
      <c r="A414" s="139"/>
      <c r="B414" s="41" t="s">
        <v>2878</v>
      </c>
      <c r="C414" s="41" t="s">
        <v>1383</v>
      </c>
      <c r="D414" s="41">
        <v>64824317</v>
      </c>
      <c r="E414" s="41">
        <v>64825410</v>
      </c>
      <c r="F414" s="41" t="s">
        <v>1740</v>
      </c>
      <c r="G414" s="41" t="s">
        <v>27</v>
      </c>
      <c r="H414" s="41" t="s">
        <v>27</v>
      </c>
      <c r="I414" s="41" t="s">
        <v>27</v>
      </c>
    </row>
    <row r="415" spans="1:9">
      <c r="A415" s="139"/>
      <c r="B415" s="41" t="s">
        <v>2879</v>
      </c>
      <c r="C415" s="41" t="s">
        <v>1383</v>
      </c>
      <c r="D415" s="41">
        <v>64833787</v>
      </c>
      <c r="E415" s="41">
        <v>64835359</v>
      </c>
      <c r="F415" s="41" t="s">
        <v>27</v>
      </c>
      <c r="G415" s="41" t="s">
        <v>2880</v>
      </c>
      <c r="H415" s="41" t="s">
        <v>27</v>
      </c>
      <c r="I415" s="41" t="s">
        <v>2881</v>
      </c>
    </row>
    <row r="416" spans="1:9" ht="84">
      <c r="A416" s="139"/>
      <c r="B416" s="41" t="s">
        <v>2882</v>
      </c>
      <c r="C416" s="41" t="s">
        <v>1383</v>
      </c>
      <c r="D416" s="41">
        <v>64843321</v>
      </c>
      <c r="E416" s="41">
        <v>64845298</v>
      </c>
      <c r="F416" s="41" t="s">
        <v>1740</v>
      </c>
      <c r="G416" s="41" t="s">
        <v>2883</v>
      </c>
      <c r="H416" s="41" t="s">
        <v>2884</v>
      </c>
      <c r="I416" s="41" t="s">
        <v>2885</v>
      </c>
    </row>
    <row r="417" spans="1:9" ht="48">
      <c r="A417" s="139"/>
      <c r="B417" s="41" t="s">
        <v>2886</v>
      </c>
      <c r="C417" s="41" t="s">
        <v>1383</v>
      </c>
      <c r="D417" s="41">
        <v>64853621</v>
      </c>
      <c r="E417" s="41">
        <v>64854428</v>
      </c>
      <c r="F417" s="41" t="s">
        <v>27</v>
      </c>
      <c r="G417" s="41" t="s">
        <v>2887</v>
      </c>
      <c r="H417" s="41" t="s">
        <v>2888</v>
      </c>
      <c r="I417" s="41" t="s">
        <v>2889</v>
      </c>
    </row>
    <row r="418" spans="1:9" ht="24">
      <c r="A418" s="139"/>
      <c r="B418" s="41" t="s">
        <v>2890</v>
      </c>
      <c r="C418" s="41" t="s">
        <v>1383</v>
      </c>
      <c r="D418" s="41">
        <v>64858691</v>
      </c>
      <c r="E418" s="41">
        <v>64860148</v>
      </c>
      <c r="F418" s="41" t="s">
        <v>27</v>
      </c>
      <c r="G418" s="41" t="s">
        <v>2891</v>
      </c>
      <c r="H418" s="41" t="s">
        <v>2892</v>
      </c>
      <c r="I418" s="41" t="s">
        <v>2877</v>
      </c>
    </row>
    <row r="419" spans="1:9" ht="24">
      <c r="A419" s="139"/>
      <c r="B419" s="41" t="s">
        <v>2893</v>
      </c>
      <c r="C419" s="41" t="s">
        <v>1383</v>
      </c>
      <c r="D419" s="41">
        <v>64861216</v>
      </c>
      <c r="E419" s="41">
        <v>64862941</v>
      </c>
      <c r="F419" s="41" t="s">
        <v>27</v>
      </c>
      <c r="G419" s="41" t="s">
        <v>2894</v>
      </c>
      <c r="H419" s="41" t="s">
        <v>2895</v>
      </c>
      <c r="I419" s="41" t="s">
        <v>2896</v>
      </c>
    </row>
    <row r="420" spans="1:9" ht="24">
      <c r="A420" s="139">
        <v>26</v>
      </c>
      <c r="B420" s="41" t="s">
        <v>2897</v>
      </c>
      <c r="C420" s="41" t="s">
        <v>1442</v>
      </c>
      <c r="D420" s="41">
        <v>3779449</v>
      </c>
      <c r="E420" s="41">
        <v>3780203</v>
      </c>
      <c r="F420" s="41" t="s">
        <v>1740</v>
      </c>
      <c r="G420" s="41" t="s">
        <v>2898</v>
      </c>
      <c r="H420" s="41" t="s">
        <v>2899</v>
      </c>
      <c r="I420" s="41" t="s">
        <v>2900</v>
      </c>
    </row>
    <row r="421" spans="1:9" ht="60">
      <c r="A421" s="139"/>
      <c r="B421" s="41" t="s">
        <v>2901</v>
      </c>
      <c r="C421" s="41" t="s">
        <v>1442</v>
      </c>
      <c r="D421" s="41">
        <v>3781099</v>
      </c>
      <c r="E421" s="41">
        <v>3784709</v>
      </c>
      <c r="F421" s="41" t="s">
        <v>27</v>
      </c>
      <c r="G421" s="41" t="s">
        <v>2902</v>
      </c>
      <c r="H421" s="41" t="s">
        <v>27</v>
      </c>
      <c r="I421" s="41" t="s">
        <v>2903</v>
      </c>
    </row>
    <row r="422" spans="1:9">
      <c r="A422" s="139"/>
      <c r="B422" s="41" t="s">
        <v>2904</v>
      </c>
      <c r="C422" s="41" t="s">
        <v>1442</v>
      </c>
      <c r="D422" s="41">
        <v>3787822</v>
      </c>
      <c r="E422" s="41">
        <v>3788798</v>
      </c>
      <c r="F422" s="41" t="s">
        <v>27</v>
      </c>
      <c r="G422" s="41" t="s">
        <v>2905</v>
      </c>
      <c r="H422" s="41" t="s">
        <v>27</v>
      </c>
      <c r="I422" s="41" t="s">
        <v>2906</v>
      </c>
    </row>
    <row r="423" spans="1:9">
      <c r="A423" s="139"/>
      <c r="B423" s="41" t="s">
        <v>2907</v>
      </c>
      <c r="C423" s="41" t="s">
        <v>1442</v>
      </c>
      <c r="D423" s="41">
        <v>3792862</v>
      </c>
      <c r="E423" s="41">
        <v>3794280</v>
      </c>
      <c r="F423" s="41" t="s">
        <v>1740</v>
      </c>
      <c r="G423" s="41" t="s">
        <v>2908</v>
      </c>
      <c r="H423" s="41" t="s">
        <v>27</v>
      </c>
      <c r="I423" s="41" t="s">
        <v>2909</v>
      </c>
    </row>
    <row r="424" spans="1:9">
      <c r="A424" s="139"/>
      <c r="B424" s="41" t="s">
        <v>2910</v>
      </c>
      <c r="C424" s="41" t="s">
        <v>1442</v>
      </c>
      <c r="D424" s="41">
        <v>3794745</v>
      </c>
      <c r="E424" s="41">
        <v>3795812</v>
      </c>
      <c r="F424" s="41" t="s">
        <v>1740</v>
      </c>
      <c r="G424" s="41" t="s">
        <v>2911</v>
      </c>
      <c r="H424" s="41" t="s">
        <v>27</v>
      </c>
      <c r="I424" s="41" t="s">
        <v>2912</v>
      </c>
    </row>
    <row r="425" spans="1:9">
      <c r="A425" s="139"/>
      <c r="B425" s="41" t="s">
        <v>2913</v>
      </c>
      <c r="C425" s="41" t="s">
        <v>1442</v>
      </c>
      <c r="D425" s="41">
        <v>3796523</v>
      </c>
      <c r="E425" s="41">
        <v>3799461</v>
      </c>
      <c r="F425" s="41" t="s">
        <v>1740</v>
      </c>
      <c r="G425" s="41" t="s">
        <v>2914</v>
      </c>
      <c r="H425" s="41" t="s">
        <v>27</v>
      </c>
      <c r="I425" s="41" t="s">
        <v>2214</v>
      </c>
    </row>
    <row r="426" spans="1:9" ht="24">
      <c r="A426" s="139"/>
      <c r="B426" s="41" t="s">
        <v>2915</v>
      </c>
      <c r="C426" s="41" t="s">
        <v>1442</v>
      </c>
      <c r="D426" s="41">
        <v>3800010</v>
      </c>
      <c r="E426" s="41">
        <v>3800858</v>
      </c>
      <c r="F426" s="41" t="s">
        <v>1740</v>
      </c>
      <c r="G426" s="41" t="s">
        <v>2916</v>
      </c>
      <c r="H426" s="41" t="s">
        <v>2917</v>
      </c>
      <c r="I426" s="41" t="s">
        <v>2918</v>
      </c>
    </row>
    <row r="427" spans="1:9">
      <c r="A427" s="139"/>
      <c r="B427" s="41" t="s">
        <v>2919</v>
      </c>
      <c r="C427" s="41" t="s">
        <v>1442</v>
      </c>
      <c r="D427" s="41">
        <v>3802702</v>
      </c>
      <c r="E427" s="41">
        <v>3803263</v>
      </c>
      <c r="F427" s="41" t="s">
        <v>1740</v>
      </c>
      <c r="G427" s="41" t="s">
        <v>2914</v>
      </c>
      <c r="H427" s="41" t="s">
        <v>27</v>
      </c>
      <c r="I427" s="41" t="s">
        <v>2214</v>
      </c>
    </row>
    <row r="428" spans="1:9">
      <c r="A428" s="139"/>
      <c r="B428" s="41" t="s">
        <v>2920</v>
      </c>
      <c r="C428" s="41" t="s">
        <v>1442</v>
      </c>
      <c r="D428" s="41">
        <v>3812377</v>
      </c>
      <c r="E428" s="41">
        <v>3817482</v>
      </c>
      <c r="F428" s="41" t="s">
        <v>27</v>
      </c>
      <c r="G428" s="41" t="s">
        <v>2921</v>
      </c>
      <c r="H428" s="41" t="s">
        <v>27</v>
      </c>
      <c r="I428" s="41" t="s">
        <v>2922</v>
      </c>
    </row>
    <row r="429" spans="1:9">
      <c r="A429" s="139"/>
      <c r="B429" s="41" t="s">
        <v>2923</v>
      </c>
      <c r="C429" s="41" t="s">
        <v>1442</v>
      </c>
      <c r="D429" s="41">
        <v>3818337</v>
      </c>
      <c r="E429" s="41">
        <v>3820662</v>
      </c>
      <c r="F429" s="41" t="s">
        <v>1740</v>
      </c>
      <c r="G429" s="41" t="s">
        <v>2924</v>
      </c>
      <c r="H429" s="41" t="s">
        <v>27</v>
      </c>
      <c r="I429" s="41" t="s">
        <v>2925</v>
      </c>
    </row>
    <row r="430" spans="1:9">
      <c r="A430" s="139"/>
      <c r="B430" s="41" t="s">
        <v>2926</v>
      </c>
      <c r="C430" s="41" t="s">
        <v>1442</v>
      </c>
      <c r="D430" s="41">
        <v>3823069</v>
      </c>
      <c r="E430" s="41">
        <v>3824830</v>
      </c>
      <c r="F430" s="41" t="s">
        <v>27</v>
      </c>
      <c r="G430" s="41" t="s">
        <v>2927</v>
      </c>
      <c r="H430" s="41" t="s">
        <v>27</v>
      </c>
      <c r="I430" s="41" t="s">
        <v>2525</v>
      </c>
    </row>
    <row r="431" spans="1:9">
      <c r="A431" s="139"/>
      <c r="B431" s="41" t="s">
        <v>2928</v>
      </c>
      <c r="C431" s="41" t="s">
        <v>1442</v>
      </c>
      <c r="D431" s="41">
        <v>3835565</v>
      </c>
      <c r="E431" s="41">
        <v>3836089</v>
      </c>
      <c r="F431" s="41" t="s">
        <v>1740</v>
      </c>
      <c r="G431" s="41" t="s">
        <v>2929</v>
      </c>
      <c r="H431" s="41" t="s">
        <v>27</v>
      </c>
      <c r="I431" s="41" t="s">
        <v>2930</v>
      </c>
    </row>
    <row r="432" spans="1:9">
      <c r="A432" s="139"/>
      <c r="B432" s="41" t="s">
        <v>2931</v>
      </c>
      <c r="C432" s="41" t="s">
        <v>1442</v>
      </c>
      <c r="D432" s="41">
        <v>3837466</v>
      </c>
      <c r="E432" s="41">
        <v>3839292</v>
      </c>
      <c r="F432" s="41" t="s">
        <v>27</v>
      </c>
      <c r="G432" s="41" t="s">
        <v>2932</v>
      </c>
      <c r="H432" s="41" t="s">
        <v>27</v>
      </c>
      <c r="I432" s="41" t="s">
        <v>2146</v>
      </c>
    </row>
    <row r="433" spans="1:9">
      <c r="A433" s="139"/>
      <c r="B433" s="41" t="s">
        <v>2933</v>
      </c>
      <c r="C433" s="41" t="s">
        <v>1442</v>
      </c>
      <c r="D433" s="41">
        <v>3839702</v>
      </c>
      <c r="E433" s="41">
        <v>3840590</v>
      </c>
      <c r="F433" s="41" t="s">
        <v>27</v>
      </c>
      <c r="G433" s="41" t="s">
        <v>2911</v>
      </c>
      <c r="H433" s="41" t="s">
        <v>27</v>
      </c>
      <c r="I433" s="41" t="s">
        <v>2912</v>
      </c>
    </row>
    <row r="434" spans="1:9" ht="36">
      <c r="A434" s="139"/>
      <c r="B434" s="41" t="s">
        <v>2934</v>
      </c>
      <c r="C434" s="41" t="s">
        <v>1442</v>
      </c>
      <c r="D434" s="41">
        <v>3841055</v>
      </c>
      <c r="E434" s="41">
        <v>3843409</v>
      </c>
      <c r="F434" s="41" t="s">
        <v>27</v>
      </c>
      <c r="G434" s="41" t="s">
        <v>2935</v>
      </c>
      <c r="H434" s="41" t="s">
        <v>2936</v>
      </c>
      <c r="I434" s="41" t="s">
        <v>2937</v>
      </c>
    </row>
    <row r="435" spans="1:9">
      <c r="A435" s="139"/>
      <c r="B435" s="41" t="s">
        <v>2938</v>
      </c>
      <c r="C435" s="41" t="s">
        <v>1442</v>
      </c>
      <c r="D435" s="41">
        <v>3843534</v>
      </c>
      <c r="E435" s="41">
        <v>3846169</v>
      </c>
      <c r="F435" s="41" t="s">
        <v>1740</v>
      </c>
      <c r="G435" s="41" t="s">
        <v>2939</v>
      </c>
      <c r="H435" s="41" t="s">
        <v>2940</v>
      </c>
      <c r="I435" s="41" t="s">
        <v>2941</v>
      </c>
    </row>
    <row r="436" spans="1:9">
      <c r="A436" s="139"/>
      <c r="B436" s="41" t="s">
        <v>2942</v>
      </c>
      <c r="C436" s="41" t="s">
        <v>1442</v>
      </c>
      <c r="D436" s="41">
        <v>3846363</v>
      </c>
      <c r="E436" s="41">
        <v>3849128</v>
      </c>
      <c r="F436" s="41" t="s">
        <v>27</v>
      </c>
      <c r="G436" s="41" t="s">
        <v>2943</v>
      </c>
      <c r="H436" s="41" t="s">
        <v>2944</v>
      </c>
      <c r="I436" s="41" t="s">
        <v>2945</v>
      </c>
    </row>
    <row r="437" spans="1:9" ht="24">
      <c r="A437" s="139"/>
      <c r="B437" s="41" t="s">
        <v>2946</v>
      </c>
      <c r="C437" s="41" t="s">
        <v>1442</v>
      </c>
      <c r="D437" s="41">
        <v>3849721</v>
      </c>
      <c r="E437" s="41">
        <v>3856650</v>
      </c>
      <c r="F437" s="41" t="s">
        <v>27</v>
      </c>
      <c r="G437" s="41" t="s">
        <v>2947</v>
      </c>
      <c r="H437" s="41" t="s">
        <v>2948</v>
      </c>
      <c r="I437" s="41" t="s">
        <v>2949</v>
      </c>
    </row>
    <row r="438" spans="1:9">
      <c r="A438" s="139"/>
      <c r="B438" s="41" t="s">
        <v>2950</v>
      </c>
      <c r="C438" s="41" t="s">
        <v>1442</v>
      </c>
      <c r="D438" s="41">
        <v>3856998</v>
      </c>
      <c r="E438" s="41">
        <v>3857968</v>
      </c>
      <c r="F438" s="41" t="s">
        <v>1740</v>
      </c>
      <c r="G438" s="41" t="s">
        <v>2951</v>
      </c>
      <c r="H438" s="41" t="s">
        <v>27</v>
      </c>
      <c r="I438" s="41" t="s">
        <v>2952</v>
      </c>
    </row>
    <row r="439" spans="1:9" ht="24">
      <c r="A439" s="139"/>
      <c r="B439" s="41" t="s">
        <v>2953</v>
      </c>
      <c r="C439" s="41" t="s">
        <v>1442</v>
      </c>
      <c r="D439" s="41">
        <v>3859496</v>
      </c>
      <c r="E439" s="41">
        <v>3861282</v>
      </c>
      <c r="F439" s="41" t="s">
        <v>27</v>
      </c>
      <c r="G439" s="41" t="s">
        <v>2954</v>
      </c>
      <c r="H439" s="41" t="s">
        <v>2955</v>
      </c>
      <c r="I439" s="41" t="s">
        <v>2956</v>
      </c>
    </row>
    <row r="440" spans="1:9" ht="48">
      <c r="A440" s="139"/>
      <c r="B440" s="41" t="s">
        <v>2957</v>
      </c>
      <c r="C440" s="41" t="s">
        <v>1442</v>
      </c>
      <c r="D440" s="41">
        <v>3861503</v>
      </c>
      <c r="E440" s="41">
        <v>3864457</v>
      </c>
      <c r="F440" s="41" t="s">
        <v>1740</v>
      </c>
      <c r="G440" s="41" t="s">
        <v>2958</v>
      </c>
      <c r="H440" s="41" t="s">
        <v>2959</v>
      </c>
      <c r="I440" s="41" t="s">
        <v>2960</v>
      </c>
    </row>
    <row r="441" spans="1:9">
      <c r="A441" s="139"/>
      <c r="B441" s="41" t="s">
        <v>2961</v>
      </c>
      <c r="C441" s="41" t="s">
        <v>1442</v>
      </c>
      <c r="D441" s="41">
        <v>3865083</v>
      </c>
      <c r="E441" s="41">
        <v>3868187</v>
      </c>
      <c r="F441" s="41" t="s">
        <v>27</v>
      </c>
      <c r="G441" s="41" t="s">
        <v>2962</v>
      </c>
      <c r="H441" s="41" t="s">
        <v>2963</v>
      </c>
      <c r="I441" s="41" t="s">
        <v>2964</v>
      </c>
    </row>
    <row r="442" spans="1:9" ht="24">
      <c r="A442" s="139"/>
      <c r="B442" s="41" t="s">
        <v>2965</v>
      </c>
      <c r="C442" s="41" t="s">
        <v>1442</v>
      </c>
      <c r="D442" s="41">
        <v>3870713</v>
      </c>
      <c r="E442" s="41">
        <v>3873222</v>
      </c>
      <c r="F442" s="41" t="s">
        <v>1740</v>
      </c>
      <c r="G442" s="41" t="s">
        <v>2966</v>
      </c>
      <c r="H442" s="41" t="s">
        <v>2967</v>
      </c>
      <c r="I442" s="41" t="s">
        <v>2968</v>
      </c>
    </row>
    <row r="443" spans="1:9">
      <c r="A443" s="139"/>
      <c r="B443" s="41" t="s">
        <v>2969</v>
      </c>
      <c r="C443" s="41" t="s">
        <v>1442</v>
      </c>
      <c r="D443" s="41">
        <v>3875758</v>
      </c>
      <c r="E443" s="41">
        <v>3878273</v>
      </c>
      <c r="F443" s="41" t="s">
        <v>27</v>
      </c>
      <c r="G443" s="41" t="s">
        <v>2970</v>
      </c>
      <c r="H443" s="41" t="s">
        <v>27</v>
      </c>
      <c r="I443" s="41" t="s">
        <v>2971</v>
      </c>
    </row>
    <row r="444" spans="1:9">
      <c r="A444" s="139"/>
      <c r="B444" s="41" t="s">
        <v>2972</v>
      </c>
      <c r="C444" s="41" t="s">
        <v>1442</v>
      </c>
      <c r="D444" s="41">
        <v>3878647</v>
      </c>
      <c r="E444" s="41">
        <v>3879930</v>
      </c>
      <c r="F444" s="41" t="s">
        <v>1740</v>
      </c>
      <c r="G444" s="41" t="s">
        <v>27</v>
      </c>
      <c r="H444" s="41" t="s">
        <v>27</v>
      </c>
      <c r="I444" s="41" t="s">
        <v>27</v>
      </c>
    </row>
    <row r="445" spans="1:9">
      <c r="A445" s="139"/>
      <c r="B445" s="41" t="s">
        <v>2973</v>
      </c>
      <c r="C445" s="41" t="s">
        <v>1442</v>
      </c>
      <c r="D445" s="41">
        <v>3880337</v>
      </c>
      <c r="E445" s="41">
        <v>3882932</v>
      </c>
      <c r="F445" s="41" t="s">
        <v>27</v>
      </c>
      <c r="G445" s="41" t="s">
        <v>2974</v>
      </c>
      <c r="H445" s="41" t="s">
        <v>27</v>
      </c>
      <c r="I445" s="41" t="s">
        <v>2975</v>
      </c>
    </row>
    <row r="446" spans="1:9">
      <c r="A446" s="139"/>
      <c r="B446" s="41" t="s">
        <v>2976</v>
      </c>
      <c r="C446" s="41" t="s">
        <v>1442</v>
      </c>
      <c r="D446" s="41">
        <v>3884483</v>
      </c>
      <c r="E446" s="41">
        <v>3886438</v>
      </c>
      <c r="F446" s="41" t="s">
        <v>27</v>
      </c>
      <c r="G446" s="41" t="s">
        <v>27</v>
      </c>
      <c r="H446" s="41" t="s">
        <v>27</v>
      </c>
      <c r="I446" s="41" t="s">
        <v>27</v>
      </c>
    </row>
    <row r="447" spans="1:9">
      <c r="A447" s="139"/>
      <c r="B447" s="41" t="s">
        <v>2977</v>
      </c>
      <c r="C447" s="41" t="s">
        <v>1442</v>
      </c>
      <c r="D447" s="41">
        <v>3893028</v>
      </c>
      <c r="E447" s="41">
        <v>3893770</v>
      </c>
      <c r="F447" s="41" t="s">
        <v>1740</v>
      </c>
      <c r="G447" s="41" t="s">
        <v>2978</v>
      </c>
      <c r="H447" s="41" t="s">
        <v>27</v>
      </c>
      <c r="I447" s="41" t="s">
        <v>2979</v>
      </c>
    </row>
    <row r="448" spans="1:9">
      <c r="A448" s="139"/>
      <c r="B448" s="41" t="s">
        <v>2980</v>
      </c>
      <c r="C448" s="41" t="s">
        <v>1442</v>
      </c>
      <c r="D448" s="41">
        <v>3894269</v>
      </c>
      <c r="E448" s="41">
        <v>3894858</v>
      </c>
      <c r="F448" s="41" t="s">
        <v>1740</v>
      </c>
      <c r="G448" s="41" t="s">
        <v>2981</v>
      </c>
      <c r="H448" s="41" t="s">
        <v>2982</v>
      </c>
      <c r="I448" s="41" t="s">
        <v>2983</v>
      </c>
    </row>
    <row r="449" spans="1:9">
      <c r="A449" s="139"/>
      <c r="B449" s="41" t="s">
        <v>2984</v>
      </c>
      <c r="C449" s="41" t="s">
        <v>1442</v>
      </c>
      <c r="D449" s="41">
        <v>3895327</v>
      </c>
      <c r="E449" s="41">
        <v>3897162</v>
      </c>
      <c r="F449" s="41" t="s">
        <v>27</v>
      </c>
      <c r="G449" s="41" t="s">
        <v>2985</v>
      </c>
      <c r="H449" s="41" t="s">
        <v>27</v>
      </c>
      <c r="I449" s="41" t="s">
        <v>2986</v>
      </c>
    </row>
    <row r="450" spans="1:9" ht="24">
      <c r="A450" s="139"/>
      <c r="B450" s="41" t="s">
        <v>2987</v>
      </c>
      <c r="C450" s="41" t="s">
        <v>1442</v>
      </c>
      <c r="D450" s="41">
        <v>3901358</v>
      </c>
      <c r="E450" s="41">
        <v>3903628</v>
      </c>
      <c r="F450" s="41" t="s">
        <v>27</v>
      </c>
      <c r="G450" s="41" t="s">
        <v>2988</v>
      </c>
      <c r="H450" s="41" t="s">
        <v>2989</v>
      </c>
      <c r="I450" s="41" t="s">
        <v>2990</v>
      </c>
    </row>
    <row r="451" spans="1:9">
      <c r="A451" s="139"/>
      <c r="B451" s="41" t="s">
        <v>2991</v>
      </c>
      <c r="C451" s="41" t="s">
        <v>1442</v>
      </c>
      <c r="D451" s="41">
        <v>3904133</v>
      </c>
      <c r="E451" s="41">
        <v>3907242</v>
      </c>
      <c r="F451" s="41" t="s">
        <v>27</v>
      </c>
      <c r="G451" s="41" t="s">
        <v>2992</v>
      </c>
      <c r="H451" s="41" t="s">
        <v>27</v>
      </c>
      <c r="I451" s="41" t="s">
        <v>2993</v>
      </c>
    </row>
    <row r="452" spans="1:9">
      <c r="A452" s="139"/>
      <c r="B452" s="41" t="s">
        <v>2994</v>
      </c>
      <c r="C452" s="41" t="s">
        <v>1442</v>
      </c>
      <c r="D452" s="41">
        <v>3909415</v>
      </c>
      <c r="E452" s="41">
        <v>3911863</v>
      </c>
      <c r="F452" s="41" t="s">
        <v>1740</v>
      </c>
      <c r="G452" s="41" t="s">
        <v>2995</v>
      </c>
      <c r="H452" s="41" t="s">
        <v>2996</v>
      </c>
      <c r="I452" s="41" t="s">
        <v>2997</v>
      </c>
    </row>
    <row r="453" spans="1:9">
      <c r="A453" s="139">
        <v>27</v>
      </c>
      <c r="B453" s="41" t="s">
        <v>2998</v>
      </c>
      <c r="C453" s="41" t="s">
        <v>1442</v>
      </c>
      <c r="D453" s="41">
        <v>22655486</v>
      </c>
      <c r="E453" s="41">
        <v>22657063</v>
      </c>
      <c r="F453" s="41" t="s">
        <v>27</v>
      </c>
      <c r="G453" s="41" t="s">
        <v>2999</v>
      </c>
      <c r="H453" s="41" t="s">
        <v>27</v>
      </c>
      <c r="I453" s="41" t="s">
        <v>2986</v>
      </c>
    </row>
    <row r="454" spans="1:9">
      <c r="A454" s="139"/>
      <c r="B454" s="41" t="s">
        <v>3000</v>
      </c>
      <c r="C454" s="41" t="s">
        <v>1442</v>
      </c>
      <c r="D454" s="41">
        <v>22657464</v>
      </c>
      <c r="E454" s="41">
        <v>22658189</v>
      </c>
      <c r="F454" s="41" t="s">
        <v>27</v>
      </c>
      <c r="G454" s="41" t="s">
        <v>27</v>
      </c>
      <c r="H454" s="41" t="s">
        <v>27</v>
      </c>
      <c r="I454" s="41" t="s">
        <v>27</v>
      </c>
    </row>
    <row r="455" spans="1:9">
      <c r="A455" s="139"/>
      <c r="B455" s="41" t="s">
        <v>3001</v>
      </c>
      <c r="C455" s="41" t="s">
        <v>1442</v>
      </c>
      <c r="D455" s="41">
        <v>22674661</v>
      </c>
      <c r="E455" s="41">
        <v>22675995</v>
      </c>
      <c r="F455" s="41" t="s">
        <v>27</v>
      </c>
      <c r="G455" s="41" t="s">
        <v>3002</v>
      </c>
      <c r="H455" s="41" t="s">
        <v>27</v>
      </c>
      <c r="I455" s="41" t="s">
        <v>3003</v>
      </c>
    </row>
    <row r="456" spans="1:9">
      <c r="A456" s="139"/>
      <c r="B456" s="41" t="s">
        <v>3004</v>
      </c>
      <c r="C456" s="41" t="s">
        <v>1442</v>
      </c>
      <c r="D456" s="41">
        <v>22691759</v>
      </c>
      <c r="E456" s="41">
        <v>22692490</v>
      </c>
      <c r="F456" s="41" t="s">
        <v>1740</v>
      </c>
      <c r="G456" s="41" t="s">
        <v>27</v>
      </c>
      <c r="H456" s="41" t="s">
        <v>27</v>
      </c>
      <c r="I456" s="41" t="s">
        <v>27</v>
      </c>
    </row>
    <row r="457" spans="1:9">
      <c r="A457" s="139"/>
      <c r="B457" s="41" t="s">
        <v>3005</v>
      </c>
      <c r="C457" s="41" t="s">
        <v>1442</v>
      </c>
      <c r="D457" s="41">
        <v>22694500</v>
      </c>
      <c r="E457" s="41">
        <v>22695777</v>
      </c>
      <c r="F457" s="41" t="s">
        <v>1740</v>
      </c>
      <c r="G457" s="41" t="s">
        <v>27</v>
      </c>
      <c r="H457" s="41" t="s">
        <v>27</v>
      </c>
      <c r="I457" s="41" t="s">
        <v>27</v>
      </c>
    </row>
    <row r="458" spans="1:9">
      <c r="A458" s="139"/>
      <c r="B458" s="41" t="s">
        <v>3006</v>
      </c>
      <c r="C458" s="41" t="s">
        <v>1442</v>
      </c>
      <c r="D458" s="41">
        <v>22696166</v>
      </c>
      <c r="E458" s="41">
        <v>22697032</v>
      </c>
      <c r="F458" s="41" t="s">
        <v>27</v>
      </c>
      <c r="G458" s="41" t="s">
        <v>3007</v>
      </c>
      <c r="H458" s="41" t="s">
        <v>27</v>
      </c>
      <c r="I458" s="41" t="s">
        <v>3008</v>
      </c>
    </row>
    <row r="459" spans="1:9">
      <c r="A459" s="139"/>
      <c r="B459" s="41" t="s">
        <v>3009</v>
      </c>
      <c r="C459" s="41" t="s">
        <v>1442</v>
      </c>
      <c r="D459" s="41">
        <v>22697355</v>
      </c>
      <c r="E459" s="41">
        <v>22699258</v>
      </c>
      <c r="F459" s="41" t="s">
        <v>27</v>
      </c>
      <c r="G459" s="41" t="s">
        <v>3010</v>
      </c>
      <c r="H459" s="41" t="s">
        <v>3011</v>
      </c>
      <c r="I459" s="41" t="s">
        <v>3012</v>
      </c>
    </row>
    <row r="460" spans="1:9" ht="24">
      <c r="A460" s="139"/>
      <c r="B460" s="41" t="s">
        <v>3013</v>
      </c>
      <c r="C460" s="41" t="s">
        <v>1442</v>
      </c>
      <c r="D460" s="41">
        <v>22701906</v>
      </c>
      <c r="E460" s="41">
        <v>22706835</v>
      </c>
      <c r="F460" s="41" t="s">
        <v>1740</v>
      </c>
      <c r="G460" s="41" t="s">
        <v>3014</v>
      </c>
      <c r="H460" s="41" t="s">
        <v>3015</v>
      </c>
      <c r="I460" s="41" t="s">
        <v>3016</v>
      </c>
    </row>
    <row r="461" spans="1:9">
      <c r="A461" s="139"/>
      <c r="B461" s="41" t="s">
        <v>3017</v>
      </c>
      <c r="C461" s="41" t="s">
        <v>1442</v>
      </c>
      <c r="D461" s="41">
        <v>22707026</v>
      </c>
      <c r="E461" s="41">
        <v>22708348</v>
      </c>
      <c r="F461" s="41" t="s">
        <v>27</v>
      </c>
      <c r="G461" s="41" t="s">
        <v>3018</v>
      </c>
      <c r="H461" s="41" t="s">
        <v>27</v>
      </c>
      <c r="I461" s="41" t="s">
        <v>3019</v>
      </c>
    </row>
    <row r="462" spans="1:9">
      <c r="A462" s="139"/>
      <c r="B462" s="41" t="s">
        <v>3020</v>
      </c>
      <c r="C462" s="41" t="s">
        <v>1442</v>
      </c>
      <c r="D462" s="41">
        <v>22719339</v>
      </c>
      <c r="E462" s="41">
        <v>22721394</v>
      </c>
      <c r="F462" s="41" t="s">
        <v>27</v>
      </c>
      <c r="G462" s="41" t="s">
        <v>27</v>
      </c>
      <c r="H462" s="41" t="s">
        <v>27</v>
      </c>
      <c r="I462" s="41" t="s">
        <v>27</v>
      </c>
    </row>
    <row r="463" spans="1:9">
      <c r="A463" s="139"/>
      <c r="B463" s="41" t="s">
        <v>3021</v>
      </c>
      <c r="C463" s="41" t="s">
        <v>1442</v>
      </c>
      <c r="D463" s="41">
        <v>22722601</v>
      </c>
      <c r="E463" s="41">
        <v>22731363</v>
      </c>
      <c r="F463" s="41" t="s">
        <v>27</v>
      </c>
      <c r="G463" s="41" t="s">
        <v>27</v>
      </c>
      <c r="H463" s="41" t="s">
        <v>27</v>
      </c>
      <c r="I463" s="41" t="s">
        <v>27</v>
      </c>
    </row>
    <row r="464" spans="1:9" ht="36">
      <c r="A464" s="139"/>
      <c r="B464" s="41" t="s">
        <v>3022</v>
      </c>
      <c r="C464" s="41" t="s">
        <v>1442</v>
      </c>
      <c r="D464" s="41">
        <v>22738678</v>
      </c>
      <c r="E464" s="41">
        <v>22740379</v>
      </c>
      <c r="F464" s="41" t="s">
        <v>27</v>
      </c>
      <c r="G464" s="41" t="s">
        <v>3023</v>
      </c>
      <c r="H464" s="41" t="s">
        <v>3024</v>
      </c>
      <c r="I464" s="41" t="s">
        <v>3025</v>
      </c>
    </row>
    <row r="465" spans="1:9">
      <c r="A465" s="139">
        <v>28</v>
      </c>
      <c r="B465" s="41" t="s">
        <v>3026</v>
      </c>
      <c r="C465" s="41" t="s">
        <v>1442</v>
      </c>
      <c r="D465" s="41">
        <v>30186708</v>
      </c>
      <c r="E465" s="41">
        <v>30187673</v>
      </c>
      <c r="F465" s="41" t="s">
        <v>1740</v>
      </c>
      <c r="G465" s="41" t="s">
        <v>27</v>
      </c>
      <c r="H465" s="41" t="s">
        <v>27</v>
      </c>
      <c r="I465" s="41" t="s">
        <v>27</v>
      </c>
    </row>
    <row r="466" spans="1:9">
      <c r="A466" s="139"/>
      <c r="B466" s="41" t="s">
        <v>3027</v>
      </c>
      <c r="C466" s="41" t="s">
        <v>1442</v>
      </c>
      <c r="D466" s="41">
        <v>30190025</v>
      </c>
      <c r="E466" s="41">
        <v>30190441</v>
      </c>
      <c r="F466" s="41" t="s">
        <v>27</v>
      </c>
      <c r="G466" s="41" t="s">
        <v>27</v>
      </c>
      <c r="H466" s="41" t="s">
        <v>27</v>
      </c>
      <c r="I466" s="41" t="s">
        <v>27</v>
      </c>
    </row>
    <row r="467" spans="1:9" ht="24">
      <c r="A467" s="139"/>
      <c r="B467" s="41" t="s">
        <v>3028</v>
      </c>
      <c r="C467" s="41" t="s">
        <v>1442</v>
      </c>
      <c r="D467" s="41">
        <v>30191996</v>
      </c>
      <c r="E467" s="41">
        <v>30194828</v>
      </c>
      <c r="F467" s="41" t="s">
        <v>1740</v>
      </c>
      <c r="G467" s="41" t="s">
        <v>3029</v>
      </c>
      <c r="H467" s="41" t="s">
        <v>3030</v>
      </c>
      <c r="I467" s="41" t="s">
        <v>3031</v>
      </c>
    </row>
    <row r="468" spans="1:9">
      <c r="A468" s="139"/>
      <c r="B468" s="41" t="s">
        <v>3032</v>
      </c>
      <c r="C468" s="41" t="s">
        <v>1442</v>
      </c>
      <c r="D468" s="41">
        <v>30195073</v>
      </c>
      <c r="E468" s="41">
        <v>30196456</v>
      </c>
      <c r="F468" s="41" t="s">
        <v>27</v>
      </c>
      <c r="G468" s="41" t="s">
        <v>3033</v>
      </c>
      <c r="H468" s="41" t="s">
        <v>27</v>
      </c>
      <c r="I468" s="41" t="s">
        <v>3034</v>
      </c>
    </row>
    <row r="469" spans="1:9">
      <c r="A469" s="139"/>
      <c r="B469" s="41" t="s">
        <v>3035</v>
      </c>
      <c r="C469" s="41" t="s">
        <v>1442</v>
      </c>
      <c r="D469" s="41">
        <v>30201296</v>
      </c>
      <c r="E469" s="41">
        <v>30207947</v>
      </c>
      <c r="F469" s="41" t="s">
        <v>27</v>
      </c>
      <c r="G469" s="41" t="s">
        <v>3036</v>
      </c>
      <c r="H469" s="41" t="s">
        <v>3037</v>
      </c>
      <c r="I469" s="41" t="s">
        <v>3038</v>
      </c>
    </row>
    <row r="470" spans="1:9">
      <c r="A470" s="139"/>
      <c r="B470" s="41" t="s">
        <v>3039</v>
      </c>
      <c r="C470" s="41" t="s">
        <v>1442</v>
      </c>
      <c r="D470" s="41">
        <v>30209801</v>
      </c>
      <c r="E470" s="41">
        <v>30218647</v>
      </c>
      <c r="F470" s="41" t="s">
        <v>1740</v>
      </c>
      <c r="G470" s="41" t="s">
        <v>3040</v>
      </c>
      <c r="H470" s="41" t="s">
        <v>3041</v>
      </c>
      <c r="I470" s="41" t="s">
        <v>3042</v>
      </c>
    </row>
    <row r="471" spans="1:9">
      <c r="A471" s="139"/>
      <c r="B471" s="41" t="s">
        <v>3043</v>
      </c>
      <c r="C471" s="41" t="s">
        <v>1442</v>
      </c>
      <c r="D471" s="41">
        <v>30273629</v>
      </c>
      <c r="E471" s="41">
        <v>30274535</v>
      </c>
      <c r="F471" s="41" t="s">
        <v>1740</v>
      </c>
      <c r="G471" s="41" t="s">
        <v>27</v>
      </c>
      <c r="H471" s="41" t="s">
        <v>27</v>
      </c>
      <c r="I471" s="41" t="s">
        <v>27</v>
      </c>
    </row>
    <row r="472" spans="1:9">
      <c r="A472" s="139">
        <v>29</v>
      </c>
      <c r="B472" s="41" t="s">
        <v>3044</v>
      </c>
      <c r="C472" s="41" t="s">
        <v>1442</v>
      </c>
      <c r="D472" s="41">
        <v>46518647</v>
      </c>
      <c r="E472" s="41">
        <v>46519179</v>
      </c>
      <c r="F472" s="41" t="s">
        <v>1740</v>
      </c>
      <c r="G472" s="41" t="s">
        <v>3045</v>
      </c>
      <c r="H472" s="41" t="s">
        <v>27</v>
      </c>
      <c r="I472" s="41" t="s">
        <v>3046</v>
      </c>
    </row>
    <row r="473" spans="1:9">
      <c r="A473" s="139"/>
      <c r="B473" s="41" t="s">
        <v>3047</v>
      </c>
      <c r="C473" s="41" t="s">
        <v>1442</v>
      </c>
      <c r="D473" s="41">
        <v>46519494</v>
      </c>
      <c r="E473" s="41">
        <v>46520556</v>
      </c>
      <c r="F473" s="41" t="s">
        <v>27</v>
      </c>
      <c r="G473" s="41" t="s">
        <v>3048</v>
      </c>
      <c r="H473" s="41" t="s">
        <v>27</v>
      </c>
      <c r="I473" s="41" t="s">
        <v>3049</v>
      </c>
    </row>
    <row r="474" spans="1:9" ht="24">
      <c r="A474" s="139"/>
      <c r="B474" s="41" t="s">
        <v>3050</v>
      </c>
      <c r="C474" s="41" t="s">
        <v>1442</v>
      </c>
      <c r="D474" s="41">
        <v>46521785</v>
      </c>
      <c r="E474" s="41">
        <v>46523061</v>
      </c>
      <c r="F474" s="41" t="s">
        <v>27</v>
      </c>
      <c r="G474" s="41" t="s">
        <v>3051</v>
      </c>
      <c r="H474" s="41" t="s">
        <v>27</v>
      </c>
      <c r="I474" s="41" t="s">
        <v>3052</v>
      </c>
    </row>
    <row r="475" spans="1:9">
      <c r="A475" s="139"/>
      <c r="B475" s="41" t="s">
        <v>3053</v>
      </c>
      <c r="C475" s="41" t="s">
        <v>1442</v>
      </c>
      <c r="D475" s="41">
        <v>46525962</v>
      </c>
      <c r="E475" s="41">
        <v>46527149</v>
      </c>
      <c r="F475" s="41" t="s">
        <v>27</v>
      </c>
      <c r="G475" s="41" t="s">
        <v>3054</v>
      </c>
      <c r="H475" s="41" t="s">
        <v>27</v>
      </c>
      <c r="I475" s="41" t="s">
        <v>2799</v>
      </c>
    </row>
    <row r="476" spans="1:9">
      <c r="A476" s="139"/>
      <c r="B476" s="41" t="s">
        <v>3055</v>
      </c>
      <c r="C476" s="41" t="s">
        <v>1442</v>
      </c>
      <c r="D476" s="41">
        <v>46528166</v>
      </c>
      <c r="E476" s="41">
        <v>46529326</v>
      </c>
      <c r="F476" s="41" t="s">
        <v>27</v>
      </c>
      <c r="G476" s="41" t="s">
        <v>27</v>
      </c>
      <c r="H476" s="41" t="s">
        <v>27</v>
      </c>
      <c r="I476" s="41" t="s">
        <v>27</v>
      </c>
    </row>
    <row r="477" spans="1:9" ht="36">
      <c r="A477" s="139"/>
      <c r="B477" s="41" t="s">
        <v>3056</v>
      </c>
      <c r="C477" s="41" t="s">
        <v>1442</v>
      </c>
      <c r="D477" s="41">
        <v>46535068</v>
      </c>
      <c r="E477" s="41">
        <v>46536150</v>
      </c>
      <c r="F477" s="41" t="s">
        <v>27</v>
      </c>
      <c r="G477" s="41" t="s">
        <v>3057</v>
      </c>
      <c r="H477" s="41" t="s">
        <v>3058</v>
      </c>
      <c r="I477" s="41" t="s">
        <v>3059</v>
      </c>
    </row>
    <row r="478" spans="1:9">
      <c r="A478" s="139"/>
      <c r="B478" s="41" t="s">
        <v>3060</v>
      </c>
      <c r="C478" s="41" t="s">
        <v>1442</v>
      </c>
      <c r="D478" s="41">
        <v>46537729</v>
      </c>
      <c r="E478" s="41">
        <v>46538359</v>
      </c>
      <c r="F478" s="41" t="s">
        <v>27</v>
      </c>
      <c r="G478" s="41" t="s">
        <v>3061</v>
      </c>
      <c r="H478" s="41" t="s">
        <v>3062</v>
      </c>
      <c r="I478" s="41" t="s">
        <v>3063</v>
      </c>
    </row>
    <row r="479" spans="1:9" ht="60">
      <c r="A479" s="139"/>
      <c r="B479" s="41" t="s">
        <v>3064</v>
      </c>
      <c r="C479" s="41" t="s">
        <v>1442</v>
      </c>
      <c r="D479" s="41">
        <v>46549086</v>
      </c>
      <c r="E479" s="96">
        <v>46549829</v>
      </c>
      <c r="F479" s="96" t="s">
        <v>1740</v>
      </c>
      <c r="G479" s="96" t="s">
        <v>3065</v>
      </c>
      <c r="H479" s="96" t="s">
        <v>3066</v>
      </c>
      <c r="I479" s="96" t="s">
        <v>3067</v>
      </c>
    </row>
    <row r="480" spans="1:9">
      <c r="A480" s="139"/>
      <c r="B480" s="41" t="s">
        <v>3068</v>
      </c>
      <c r="C480" s="41" t="s">
        <v>1442</v>
      </c>
      <c r="D480" s="41">
        <v>46550428</v>
      </c>
      <c r="E480" s="41">
        <v>46552456</v>
      </c>
      <c r="F480" s="41" t="s">
        <v>1740</v>
      </c>
      <c r="G480" s="41" t="s">
        <v>3069</v>
      </c>
      <c r="H480" s="41" t="s">
        <v>3070</v>
      </c>
      <c r="I480" s="41" t="s">
        <v>3071</v>
      </c>
    </row>
    <row r="481" spans="1:9">
      <c r="A481" s="139"/>
      <c r="B481" s="41" t="s">
        <v>3072</v>
      </c>
      <c r="C481" s="41" t="s">
        <v>1442</v>
      </c>
      <c r="D481" s="41">
        <v>46554352</v>
      </c>
      <c r="E481" s="41">
        <v>46555128</v>
      </c>
      <c r="F481" s="41" t="s">
        <v>27</v>
      </c>
      <c r="G481" s="41" t="s">
        <v>3073</v>
      </c>
      <c r="H481" s="41" t="s">
        <v>27</v>
      </c>
      <c r="I481" s="41" t="s">
        <v>3074</v>
      </c>
    </row>
    <row r="482" spans="1:9">
      <c r="A482" s="139"/>
      <c r="B482" s="41" t="s">
        <v>3075</v>
      </c>
      <c r="C482" s="41" t="s">
        <v>1442</v>
      </c>
      <c r="D482" s="41">
        <v>46590053</v>
      </c>
      <c r="E482" s="41">
        <v>46591322</v>
      </c>
      <c r="F482" s="41" t="s">
        <v>1740</v>
      </c>
      <c r="G482" s="41" t="s">
        <v>27</v>
      </c>
      <c r="H482" s="41" t="s">
        <v>27</v>
      </c>
      <c r="I482" s="41" t="s">
        <v>27</v>
      </c>
    </row>
    <row r="483" spans="1:9">
      <c r="A483" s="139"/>
      <c r="B483" s="41" t="s">
        <v>3076</v>
      </c>
      <c r="C483" s="41" t="s">
        <v>1442</v>
      </c>
      <c r="D483" s="41">
        <v>46593237</v>
      </c>
      <c r="E483" s="41">
        <v>46594909</v>
      </c>
      <c r="F483" s="41" t="s">
        <v>27</v>
      </c>
      <c r="G483" s="41" t="s">
        <v>27</v>
      </c>
      <c r="H483" s="41" t="s">
        <v>27</v>
      </c>
      <c r="I483" s="41" t="s">
        <v>27</v>
      </c>
    </row>
    <row r="484" spans="1:9" ht="36">
      <c r="A484" s="139"/>
      <c r="B484" s="41" t="s">
        <v>3077</v>
      </c>
      <c r="C484" s="41" t="s">
        <v>1442</v>
      </c>
      <c r="D484" s="41">
        <v>46596711</v>
      </c>
      <c r="E484" s="41">
        <v>46597382</v>
      </c>
      <c r="F484" s="41" t="s">
        <v>1740</v>
      </c>
      <c r="G484" s="41" t="s">
        <v>3078</v>
      </c>
      <c r="H484" s="41" t="s">
        <v>3079</v>
      </c>
      <c r="I484" s="41" t="s">
        <v>3080</v>
      </c>
    </row>
    <row r="485" spans="1:9">
      <c r="A485" s="139"/>
      <c r="B485" s="41" t="s">
        <v>3081</v>
      </c>
      <c r="C485" s="41" t="s">
        <v>1442</v>
      </c>
      <c r="D485" s="41">
        <v>46597520</v>
      </c>
      <c r="E485" s="41">
        <v>46598934</v>
      </c>
      <c r="F485" s="41" t="s">
        <v>1740</v>
      </c>
      <c r="G485" s="41" t="s">
        <v>27</v>
      </c>
      <c r="H485" s="41" t="s">
        <v>27</v>
      </c>
      <c r="I485" s="41" t="s">
        <v>27</v>
      </c>
    </row>
    <row r="486" spans="1:9">
      <c r="A486" s="139"/>
      <c r="B486" s="41" t="s">
        <v>3082</v>
      </c>
      <c r="C486" s="41" t="s">
        <v>1442</v>
      </c>
      <c r="D486" s="41">
        <v>46602880</v>
      </c>
      <c r="E486" s="41">
        <v>46603770</v>
      </c>
      <c r="F486" s="41" t="s">
        <v>1740</v>
      </c>
      <c r="G486" s="41" t="s">
        <v>3083</v>
      </c>
      <c r="H486" s="41" t="s">
        <v>3084</v>
      </c>
      <c r="I486" s="41" t="s">
        <v>3085</v>
      </c>
    </row>
    <row r="487" spans="1:9">
      <c r="A487" s="139">
        <v>30</v>
      </c>
      <c r="B487" s="41" t="s">
        <v>3086</v>
      </c>
      <c r="C487" s="41" t="s">
        <v>1442</v>
      </c>
      <c r="D487" s="41">
        <v>49201375</v>
      </c>
      <c r="E487" s="41">
        <v>49203327</v>
      </c>
      <c r="F487" s="41" t="s">
        <v>27</v>
      </c>
      <c r="G487" s="41" t="s">
        <v>3087</v>
      </c>
      <c r="H487" s="41" t="s">
        <v>27</v>
      </c>
      <c r="I487" s="41" t="s">
        <v>3088</v>
      </c>
    </row>
    <row r="488" spans="1:9">
      <c r="A488" s="139"/>
      <c r="B488" s="41" t="s">
        <v>3089</v>
      </c>
      <c r="C488" s="41" t="s">
        <v>1442</v>
      </c>
      <c r="D488" s="41">
        <v>49204117</v>
      </c>
      <c r="E488" s="41">
        <v>49206051</v>
      </c>
      <c r="F488" s="41" t="s">
        <v>27</v>
      </c>
      <c r="G488" s="41" t="s">
        <v>3087</v>
      </c>
      <c r="H488" s="41" t="s">
        <v>27</v>
      </c>
      <c r="I488" s="41" t="s">
        <v>3088</v>
      </c>
    </row>
    <row r="489" spans="1:9">
      <c r="A489" s="139"/>
      <c r="B489" s="41" t="s">
        <v>3090</v>
      </c>
      <c r="C489" s="41" t="s">
        <v>1442</v>
      </c>
      <c r="D489" s="41">
        <v>49219403</v>
      </c>
      <c r="E489" s="41">
        <v>49221095</v>
      </c>
      <c r="F489" s="41" t="s">
        <v>1740</v>
      </c>
      <c r="G489" s="41" t="s">
        <v>3091</v>
      </c>
      <c r="H489" s="41" t="s">
        <v>3092</v>
      </c>
      <c r="I489" s="41" t="s">
        <v>2214</v>
      </c>
    </row>
    <row r="490" spans="1:9">
      <c r="A490" s="139"/>
      <c r="B490" s="41" t="s">
        <v>3093</v>
      </c>
      <c r="C490" s="41" t="s">
        <v>1442</v>
      </c>
      <c r="D490" s="41">
        <v>49237302</v>
      </c>
      <c r="E490" s="41">
        <v>49243792</v>
      </c>
      <c r="F490" s="41" t="s">
        <v>27</v>
      </c>
      <c r="G490" s="41" t="s">
        <v>3094</v>
      </c>
      <c r="H490" s="41" t="s">
        <v>27</v>
      </c>
      <c r="I490" s="41" t="s">
        <v>3095</v>
      </c>
    </row>
    <row r="491" spans="1:9" ht="24">
      <c r="A491" s="139"/>
      <c r="B491" s="41" t="s">
        <v>3096</v>
      </c>
      <c r="C491" s="41" t="s">
        <v>1442</v>
      </c>
      <c r="D491" s="41">
        <v>49244247</v>
      </c>
      <c r="E491" s="41">
        <v>49246101</v>
      </c>
      <c r="F491" s="41" t="s">
        <v>27</v>
      </c>
      <c r="G491" s="41" t="s">
        <v>3097</v>
      </c>
      <c r="H491" s="41" t="s">
        <v>3098</v>
      </c>
      <c r="I491" s="41" t="s">
        <v>3095</v>
      </c>
    </row>
    <row r="492" spans="1:9" ht="24">
      <c r="A492" s="139"/>
      <c r="B492" s="41" t="s">
        <v>3099</v>
      </c>
      <c r="C492" s="41" t="s">
        <v>1442</v>
      </c>
      <c r="D492" s="41">
        <v>49246589</v>
      </c>
      <c r="E492" s="41">
        <v>49247714</v>
      </c>
      <c r="F492" s="41" t="s">
        <v>27</v>
      </c>
      <c r="G492" s="41" t="s">
        <v>3100</v>
      </c>
      <c r="H492" s="41" t="s">
        <v>3101</v>
      </c>
      <c r="I492" s="41" t="s">
        <v>3102</v>
      </c>
    </row>
    <row r="493" spans="1:9">
      <c r="A493" s="139"/>
      <c r="B493" s="41" t="s">
        <v>3103</v>
      </c>
      <c r="C493" s="41" t="s">
        <v>1442</v>
      </c>
      <c r="D493" s="41">
        <v>49263053</v>
      </c>
      <c r="E493" s="41">
        <v>49263436</v>
      </c>
      <c r="F493" s="41" t="s">
        <v>1740</v>
      </c>
      <c r="G493" s="41" t="s">
        <v>3104</v>
      </c>
      <c r="H493" s="41" t="s">
        <v>27</v>
      </c>
      <c r="I493" s="41" t="s">
        <v>2411</v>
      </c>
    </row>
    <row r="494" spans="1:9">
      <c r="A494" s="139"/>
      <c r="B494" s="41" t="s">
        <v>3105</v>
      </c>
      <c r="C494" s="41" t="s">
        <v>1442</v>
      </c>
      <c r="D494" s="41">
        <v>49269284</v>
      </c>
      <c r="E494" s="41">
        <v>49270069</v>
      </c>
      <c r="F494" s="41" t="s">
        <v>1740</v>
      </c>
      <c r="G494" s="41" t="s">
        <v>3104</v>
      </c>
      <c r="H494" s="41" t="s">
        <v>27</v>
      </c>
      <c r="I494" s="41" t="s">
        <v>2411</v>
      </c>
    </row>
    <row r="495" spans="1:9" ht="36">
      <c r="A495" s="139">
        <v>31</v>
      </c>
      <c r="B495" s="41" t="s">
        <v>3106</v>
      </c>
      <c r="C495" s="41" t="s">
        <v>1442</v>
      </c>
      <c r="D495" s="41">
        <v>53545544</v>
      </c>
      <c r="E495" s="41">
        <v>53549037</v>
      </c>
      <c r="F495" s="41" t="s">
        <v>1740</v>
      </c>
      <c r="G495" s="41" t="s">
        <v>3107</v>
      </c>
      <c r="H495" s="41" t="s">
        <v>3108</v>
      </c>
      <c r="I495" s="41" t="s">
        <v>3109</v>
      </c>
    </row>
    <row r="496" spans="1:9">
      <c r="A496" s="139"/>
      <c r="B496" s="41" t="s">
        <v>3110</v>
      </c>
      <c r="C496" s="41" t="s">
        <v>1442</v>
      </c>
      <c r="D496" s="41">
        <v>53549291</v>
      </c>
      <c r="E496" s="41">
        <v>53551537</v>
      </c>
      <c r="F496" s="41" t="s">
        <v>27</v>
      </c>
      <c r="G496" s="41" t="s">
        <v>3111</v>
      </c>
      <c r="H496" s="41" t="s">
        <v>27</v>
      </c>
      <c r="I496" s="41" t="s">
        <v>3112</v>
      </c>
    </row>
    <row r="497" spans="1:9">
      <c r="A497" s="139"/>
      <c r="B497" s="41" t="s">
        <v>3113</v>
      </c>
      <c r="C497" s="41" t="s">
        <v>1442</v>
      </c>
      <c r="D497" s="41">
        <v>53554170</v>
      </c>
      <c r="E497" s="41">
        <v>53554577</v>
      </c>
      <c r="F497" s="41" t="s">
        <v>1740</v>
      </c>
      <c r="G497" s="41" t="s">
        <v>27</v>
      </c>
      <c r="H497" s="41" t="s">
        <v>27</v>
      </c>
      <c r="I497" s="41" t="s">
        <v>27</v>
      </c>
    </row>
    <row r="498" spans="1:9" ht="24">
      <c r="A498" s="139"/>
      <c r="B498" s="41" t="s">
        <v>3114</v>
      </c>
      <c r="C498" s="41" t="s">
        <v>1442</v>
      </c>
      <c r="D498" s="41">
        <v>53562843</v>
      </c>
      <c r="E498" s="41">
        <v>53563895</v>
      </c>
      <c r="F498" s="41" t="s">
        <v>27</v>
      </c>
      <c r="G498" s="41" t="s">
        <v>3115</v>
      </c>
      <c r="H498" s="41" t="s">
        <v>3116</v>
      </c>
      <c r="I498" s="41" t="s">
        <v>3117</v>
      </c>
    </row>
    <row r="499" spans="1:9">
      <c r="A499" s="139"/>
      <c r="B499" s="41" t="s">
        <v>3118</v>
      </c>
      <c r="C499" s="41" t="s">
        <v>1442</v>
      </c>
      <c r="D499" s="41">
        <v>53567744</v>
      </c>
      <c r="E499" s="41">
        <v>53571873</v>
      </c>
      <c r="F499" s="41" t="s">
        <v>1740</v>
      </c>
      <c r="G499" s="41" t="s">
        <v>3119</v>
      </c>
      <c r="H499" s="41" t="s">
        <v>27</v>
      </c>
      <c r="I499" s="41" t="s">
        <v>3120</v>
      </c>
    </row>
    <row r="500" spans="1:9" ht="48">
      <c r="A500" s="139"/>
      <c r="B500" s="41" t="s">
        <v>3121</v>
      </c>
      <c r="C500" s="41" t="s">
        <v>1442</v>
      </c>
      <c r="D500" s="41">
        <v>53572960</v>
      </c>
      <c r="E500" s="41">
        <v>53574631</v>
      </c>
      <c r="F500" s="41" t="s">
        <v>27</v>
      </c>
      <c r="G500" s="41" t="s">
        <v>3122</v>
      </c>
      <c r="H500" s="41" t="s">
        <v>3123</v>
      </c>
      <c r="I500" s="41" t="s">
        <v>3124</v>
      </c>
    </row>
    <row r="501" spans="1:9" ht="36">
      <c r="A501" s="139"/>
      <c r="B501" s="41" t="s">
        <v>3125</v>
      </c>
      <c r="C501" s="41" t="s">
        <v>1442</v>
      </c>
      <c r="D501" s="41">
        <v>53578676</v>
      </c>
      <c r="E501" s="41">
        <v>53580746</v>
      </c>
      <c r="F501" s="41" t="s">
        <v>27</v>
      </c>
      <c r="G501" s="41" t="s">
        <v>3126</v>
      </c>
      <c r="H501" s="41" t="s">
        <v>3127</v>
      </c>
      <c r="I501" s="41" t="s">
        <v>3128</v>
      </c>
    </row>
    <row r="502" spans="1:9" ht="72">
      <c r="A502" s="139"/>
      <c r="B502" s="41" t="s">
        <v>3129</v>
      </c>
      <c r="C502" s="41" t="s">
        <v>1442</v>
      </c>
      <c r="D502" s="41">
        <v>53581232</v>
      </c>
      <c r="E502" s="41">
        <v>53588258</v>
      </c>
      <c r="F502" s="41" t="s">
        <v>27</v>
      </c>
      <c r="G502" s="41" t="s">
        <v>3130</v>
      </c>
      <c r="H502" s="41" t="s">
        <v>3131</v>
      </c>
      <c r="I502" s="41" t="s">
        <v>3132</v>
      </c>
    </row>
    <row r="503" spans="1:9">
      <c r="A503" s="139"/>
      <c r="B503" s="41" t="s">
        <v>3133</v>
      </c>
      <c r="C503" s="41" t="s">
        <v>1442</v>
      </c>
      <c r="D503" s="41">
        <v>53589117</v>
      </c>
      <c r="E503" s="41">
        <v>53591054</v>
      </c>
      <c r="F503" s="41" t="s">
        <v>27</v>
      </c>
      <c r="G503" s="41" t="s">
        <v>27</v>
      </c>
      <c r="H503" s="41" t="s">
        <v>27</v>
      </c>
      <c r="I503" s="41" t="s">
        <v>27</v>
      </c>
    </row>
    <row r="504" spans="1:9" ht="24">
      <c r="A504" s="139"/>
      <c r="B504" s="41" t="s">
        <v>3134</v>
      </c>
      <c r="C504" s="41" t="s">
        <v>1442</v>
      </c>
      <c r="D504" s="41">
        <v>53593305</v>
      </c>
      <c r="E504" s="41">
        <v>53594191</v>
      </c>
      <c r="F504" s="41" t="s">
        <v>27</v>
      </c>
      <c r="G504" s="41" t="s">
        <v>3135</v>
      </c>
      <c r="H504" s="41" t="s">
        <v>3136</v>
      </c>
      <c r="I504" s="41" t="s">
        <v>3137</v>
      </c>
    </row>
    <row r="505" spans="1:9">
      <c r="A505" s="139"/>
      <c r="B505" s="41" t="s">
        <v>3138</v>
      </c>
      <c r="C505" s="41" t="s">
        <v>1442</v>
      </c>
      <c r="D505" s="41">
        <v>53594442</v>
      </c>
      <c r="E505" s="41">
        <v>53595874</v>
      </c>
      <c r="F505" s="41" t="s">
        <v>1740</v>
      </c>
      <c r="G505" s="41" t="s">
        <v>3139</v>
      </c>
      <c r="H505" s="41" t="s">
        <v>27</v>
      </c>
      <c r="I505" s="41" t="s">
        <v>1858</v>
      </c>
    </row>
    <row r="506" spans="1:9">
      <c r="A506" s="139"/>
      <c r="B506" s="41" t="s">
        <v>3140</v>
      </c>
      <c r="C506" s="41" t="s">
        <v>1442</v>
      </c>
      <c r="D506" s="41">
        <v>53597167</v>
      </c>
      <c r="E506" s="41">
        <v>53599227</v>
      </c>
      <c r="F506" s="41" t="s">
        <v>1740</v>
      </c>
      <c r="G506" s="41" t="s">
        <v>3141</v>
      </c>
      <c r="H506" s="41" t="s">
        <v>27</v>
      </c>
      <c r="I506" s="41" t="s">
        <v>3142</v>
      </c>
    </row>
    <row r="507" spans="1:9">
      <c r="A507" s="139"/>
      <c r="B507" s="41" t="s">
        <v>3143</v>
      </c>
      <c r="C507" s="41" t="s">
        <v>1442</v>
      </c>
      <c r="D507" s="41">
        <v>53600107</v>
      </c>
      <c r="E507" s="41">
        <v>53600817</v>
      </c>
      <c r="F507" s="41" t="s">
        <v>1740</v>
      </c>
      <c r="G507" s="41" t="s">
        <v>3144</v>
      </c>
      <c r="H507" s="41" t="s">
        <v>27</v>
      </c>
      <c r="I507" s="41" t="s">
        <v>3145</v>
      </c>
    </row>
    <row r="508" spans="1:9">
      <c r="A508" s="139"/>
      <c r="B508" s="41" t="s">
        <v>3146</v>
      </c>
      <c r="C508" s="41" t="s">
        <v>1442</v>
      </c>
      <c r="D508" s="41">
        <v>53601614</v>
      </c>
      <c r="E508" s="41">
        <v>53603206</v>
      </c>
      <c r="F508" s="41" t="s">
        <v>27</v>
      </c>
      <c r="G508" s="41" t="s">
        <v>3147</v>
      </c>
      <c r="H508" s="41" t="s">
        <v>27</v>
      </c>
      <c r="I508" s="41" t="s">
        <v>3148</v>
      </c>
    </row>
    <row r="509" spans="1:9" ht="24">
      <c r="A509" s="139"/>
      <c r="B509" s="41" t="s">
        <v>3149</v>
      </c>
      <c r="C509" s="41" t="s">
        <v>1442</v>
      </c>
      <c r="D509" s="41">
        <v>53603601</v>
      </c>
      <c r="E509" s="41">
        <v>53604925</v>
      </c>
      <c r="F509" s="41" t="s">
        <v>1740</v>
      </c>
      <c r="G509" s="41" t="s">
        <v>3150</v>
      </c>
      <c r="H509" s="41" t="s">
        <v>3151</v>
      </c>
      <c r="I509" s="41" t="s">
        <v>3152</v>
      </c>
    </row>
    <row r="510" spans="1:9">
      <c r="A510" s="139"/>
      <c r="B510" s="41" t="s">
        <v>3153</v>
      </c>
      <c r="C510" s="41" t="s">
        <v>1442</v>
      </c>
      <c r="D510" s="41">
        <v>53605240</v>
      </c>
      <c r="E510" s="41">
        <v>53606412</v>
      </c>
      <c r="F510" s="41" t="s">
        <v>27</v>
      </c>
      <c r="G510" s="41" t="s">
        <v>3154</v>
      </c>
      <c r="H510" s="41" t="s">
        <v>27</v>
      </c>
      <c r="I510" s="41" t="s">
        <v>2166</v>
      </c>
    </row>
    <row r="511" spans="1:9">
      <c r="A511" s="139"/>
      <c r="B511" s="41" t="s">
        <v>3155</v>
      </c>
      <c r="C511" s="41" t="s">
        <v>1442</v>
      </c>
      <c r="D511" s="41">
        <v>53610217</v>
      </c>
      <c r="E511" s="41">
        <v>53612669</v>
      </c>
      <c r="F511" s="41" t="s">
        <v>1740</v>
      </c>
      <c r="G511" s="41" t="s">
        <v>3156</v>
      </c>
      <c r="H511" s="41" t="s">
        <v>3157</v>
      </c>
      <c r="I511" s="41" t="s">
        <v>3158</v>
      </c>
    </row>
    <row r="512" spans="1:9">
      <c r="A512" s="139"/>
      <c r="B512" s="41" t="s">
        <v>3159</v>
      </c>
      <c r="C512" s="41" t="s">
        <v>1442</v>
      </c>
      <c r="D512" s="41">
        <v>53613204</v>
      </c>
      <c r="E512" s="41">
        <v>53616176</v>
      </c>
      <c r="F512" s="41" t="s">
        <v>27</v>
      </c>
      <c r="G512" s="41" t="s">
        <v>3160</v>
      </c>
      <c r="H512" s="41" t="s">
        <v>27</v>
      </c>
      <c r="I512" s="41" t="s">
        <v>3161</v>
      </c>
    </row>
    <row r="513" spans="1:9">
      <c r="A513" s="139"/>
      <c r="B513" s="41" t="s">
        <v>3162</v>
      </c>
      <c r="C513" s="41" t="s">
        <v>1442</v>
      </c>
      <c r="D513" s="41">
        <v>53616666</v>
      </c>
      <c r="E513" s="41">
        <v>53619502</v>
      </c>
      <c r="F513" s="41" t="s">
        <v>1740</v>
      </c>
      <c r="G513" s="41" t="s">
        <v>3163</v>
      </c>
      <c r="H513" s="41" t="s">
        <v>3164</v>
      </c>
      <c r="I513" s="41" t="s">
        <v>3165</v>
      </c>
    </row>
    <row r="514" spans="1:9" ht="48">
      <c r="A514" s="139"/>
      <c r="B514" s="41" t="s">
        <v>3166</v>
      </c>
      <c r="C514" s="41" t="s">
        <v>1442</v>
      </c>
      <c r="D514" s="41">
        <v>53619765</v>
      </c>
      <c r="E514" s="41">
        <v>53620582</v>
      </c>
      <c r="F514" s="41" t="s">
        <v>27</v>
      </c>
      <c r="G514" s="41" t="s">
        <v>3167</v>
      </c>
      <c r="H514" s="41" t="s">
        <v>3168</v>
      </c>
      <c r="I514" s="41" t="s">
        <v>3169</v>
      </c>
    </row>
    <row r="515" spans="1:9" ht="24">
      <c r="A515" s="139"/>
      <c r="B515" s="41" t="s">
        <v>3170</v>
      </c>
      <c r="C515" s="41" t="s">
        <v>1442</v>
      </c>
      <c r="D515" s="41">
        <v>53621847</v>
      </c>
      <c r="E515" s="41">
        <v>53622308</v>
      </c>
      <c r="F515" s="41" t="s">
        <v>27</v>
      </c>
      <c r="G515" s="41" t="s">
        <v>3171</v>
      </c>
      <c r="H515" s="41" t="s">
        <v>3172</v>
      </c>
      <c r="I515" s="41" t="s">
        <v>3173</v>
      </c>
    </row>
    <row r="516" spans="1:9">
      <c r="A516" s="139"/>
      <c r="B516" s="41" t="s">
        <v>3174</v>
      </c>
      <c r="C516" s="41" t="s">
        <v>1442</v>
      </c>
      <c r="D516" s="41">
        <v>53624742</v>
      </c>
      <c r="E516" s="41">
        <v>53625215</v>
      </c>
      <c r="F516" s="41" t="s">
        <v>27</v>
      </c>
      <c r="G516" s="41" t="s">
        <v>3175</v>
      </c>
      <c r="H516" s="41" t="s">
        <v>27</v>
      </c>
      <c r="I516" s="41" t="s">
        <v>3176</v>
      </c>
    </row>
    <row r="517" spans="1:9">
      <c r="A517" s="139"/>
      <c r="B517" s="41" t="s">
        <v>3177</v>
      </c>
      <c r="C517" s="41" t="s">
        <v>1442</v>
      </c>
      <c r="D517" s="41">
        <v>53626480</v>
      </c>
      <c r="E517" s="41">
        <v>53630573</v>
      </c>
      <c r="F517" s="41" t="s">
        <v>1740</v>
      </c>
      <c r="G517" s="41" t="s">
        <v>3178</v>
      </c>
      <c r="H517" s="41" t="s">
        <v>27</v>
      </c>
      <c r="I517" s="41" t="s">
        <v>3179</v>
      </c>
    </row>
    <row r="518" spans="1:9">
      <c r="A518" s="139"/>
      <c r="B518" s="41" t="s">
        <v>3180</v>
      </c>
      <c r="C518" s="41" t="s">
        <v>1442</v>
      </c>
      <c r="D518" s="41">
        <v>53633767</v>
      </c>
      <c r="E518" s="41">
        <v>53636175</v>
      </c>
      <c r="F518" s="41" t="s">
        <v>1740</v>
      </c>
      <c r="G518" s="41" t="s">
        <v>3181</v>
      </c>
      <c r="H518" s="41" t="s">
        <v>27</v>
      </c>
      <c r="I518" s="41" t="s">
        <v>3182</v>
      </c>
    </row>
    <row r="519" spans="1:9">
      <c r="A519" s="139"/>
      <c r="B519" s="41" t="s">
        <v>3183</v>
      </c>
      <c r="C519" s="41" t="s">
        <v>1442</v>
      </c>
      <c r="D519" s="41">
        <v>53636485</v>
      </c>
      <c r="E519" s="41">
        <v>53640945</v>
      </c>
      <c r="F519" s="41" t="s">
        <v>27</v>
      </c>
      <c r="G519" s="41" t="s">
        <v>3184</v>
      </c>
      <c r="H519" s="41" t="s">
        <v>27</v>
      </c>
      <c r="I519" s="41" t="s">
        <v>3185</v>
      </c>
    </row>
    <row r="520" spans="1:9" ht="24">
      <c r="A520" s="139"/>
      <c r="B520" s="41" t="s">
        <v>3186</v>
      </c>
      <c r="C520" s="41" t="s">
        <v>1442</v>
      </c>
      <c r="D520" s="41">
        <v>53643382</v>
      </c>
      <c r="E520" s="41">
        <v>53647392</v>
      </c>
      <c r="F520" s="41" t="s">
        <v>27</v>
      </c>
      <c r="G520" s="41" t="s">
        <v>3187</v>
      </c>
      <c r="H520" s="41" t="s">
        <v>3188</v>
      </c>
      <c r="I520" s="41" t="s">
        <v>3189</v>
      </c>
    </row>
    <row r="521" spans="1:9">
      <c r="A521" s="139">
        <v>32</v>
      </c>
      <c r="B521" s="41" t="s">
        <v>3190</v>
      </c>
      <c r="C521" s="41" t="s">
        <v>1442</v>
      </c>
      <c r="D521" s="41">
        <v>53809365</v>
      </c>
      <c r="E521" s="41">
        <v>53809784</v>
      </c>
      <c r="F521" s="41" t="s">
        <v>1740</v>
      </c>
      <c r="G521" s="41" t="s">
        <v>27</v>
      </c>
      <c r="H521" s="41" t="s">
        <v>27</v>
      </c>
      <c r="I521" s="41" t="s">
        <v>27</v>
      </c>
    </row>
    <row r="522" spans="1:9">
      <c r="A522" s="139"/>
      <c r="B522" s="41" t="s">
        <v>3191</v>
      </c>
      <c r="C522" s="41" t="s">
        <v>1442</v>
      </c>
      <c r="D522" s="41">
        <v>53813580</v>
      </c>
      <c r="E522" s="41">
        <v>53816410</v>
      </c>
      <c r="F522" s="41" t="s">
        <v>1740</v>
      </c>
      <c r="G522" s="41" t="s">
        <v>3192</v>
      </c>
      <c r="H522" s="41" t="s">
        <v>27</v>
      </c>
      <c r="I522" s="41" t="s">
        <v>3193</v>
      </c>
    </row>
    <row r="523" spans="1:9">
      <c r="A523" s="139"/>
      <c r="B523" s="41" t="s">
        <v>3194</v>
      </c>
      <c r="C523" s="41" t="s">
        <v>1442</v>
      </c>
      <c r="D523" s="41">
        <v>53816805</v>
      </c>
      <c r="E523" s="41">
        <v>53818023</v>
      </c>
      <c r="F523" s="41" t="s">
        <v>27</v>
      </c>
      <c r="G523" s="41" t="s">
        <v>3195</v>
      </c>
      <c r="H523" s="41" t="s">
        <v>3196</v>
      </c>
      <c r="I523" s="41" t="s">
        <v>3197</v>
      </c>
    </row>
    <row r="524" spans="1:9" ht="48">
      <c r="A524" s="139"/>
      <c r="B524" s="41" t="s">
        <v>3198</v>
      </c>
      <c r="C524" s="41" t="s">
        <v>1442</v>
      </c>
      <c r="D524" s="41">
        <v>53818943</v>
      </c>
      <c r="E524" s="41">
        <v>53831587</v>
      </c>
      <c r="F524" s="41" t="s">
        <v>1740</v>
      </c>
      <c r="G524" s="41" t="s">
        <v>3199</v>
      </c>
      <c r="H524" s="41" t="s">
        <v>3200</v>
      </c>
      <c r="I524" s="41" t="s">
        <v>3201</v>
      </c>
    </row>
    <row r="525" spans="1:9">
      <c r="A525" s="139"/>
      <c r="B525" s="41" t="s">
        <v>3202</v>
      </c>
      <c r="C525" s="41" t="s">
        <v>1442</v>
      </c>
      <c r="D525" s="41">
        <v>53839428</v>
      </c>
      <c r="E525" s="41">
        <v>53840743</v>
      </c>
      <c r="F525" s="41" t="s">
        <v>1740</v>
      </c>
      <c r="G525" s="41" t="s">
        <v>3203</v>
      </c>
      <c r="H525" s="41" t="s">
        <v>27</v>
      </c>
      <c r="I525" s="41" t="s">
        <v>3204</v>
      </c>
    </row>
    <row r="526" spans="1:9">
      <c r="A526" s="139"/>
      <c r="B526" s="41" t="s">
        <v>3205</v>
      </c>
      <c r="C526" s="41" t="s">
        <v>1442</v>
      </c>
      <c r="D526" s="41">
        <v>53841337</v>
      </c>
      <c r="E526" s="41">
        <v>53842198</v>
      </c>
      <c r="F526" s="41" t="s">
        <v>1740</v>
      </c>
      <c r="G526" s="41" t="s">
        <v>3206</v>
      </c>
      <c r="H526" s="41" t="s">
        <v>27</v>
      </c>
      <c r="I526" s="41" t="s">
        <v>3207</v>
      </c>
    </row>
    <row r="527" spans="1:9">
      <c r="A527" s="139"/>
      <c r="B527" s="41" t="s">
        <v>3208</v>
      </c>
      <c r="C527" s="41" t="s">
        <v>1442</v>
      </c>
      <c r="D527" s="41">
        <v>53842362</v>
      </c>
      <c r="E527" s="41">
        <v>53844947</v>
      </c>
      <c r="F527" s="41" t="s">
        <v>27</v>
      </c>
      <c r="G527" s="41" t="s">
        <v>3209</v>
      </c>
      <c r="H527" s="41" t="s">
        <v>27</v>
      </c>
      <c r="I527" s="41" t="s">
        <v>3210</v>
      </c>
    </row>
    <row r="528" spans="1:9" ht="60">
      <c r="A528" s="139"/>
      <c r="B528" s="41" t="s">
        <v>3211</v>
      </c>
      <c r="C528" s="41" t="s">
        <v>1442</v>
      </c>
      <c r="D528" s="41">
        <v>53848422</v>
      </c>
      <c r="E528" s="41">
        <v>53850774</v>
      </c>
      <c r="F528" s="41" t="s">
        <v>1740</v>
      </c>
      <c r="G528" s="41" t="s">
        <v>3212</v>
      </c>
      <c r="H528" s="41" t="s">
        <v>3213</v>
      </c>
      <c r="I528" s="41" t="s">
        <v>3214</v>
      </c>
    </row>
    <row r="529" spans="1:9">
      <c r="A529" s="139"/>
      <c r="B529" s="41" t="s">
        <v>3215</v>
      </c>
      <c r="C529" s="41" t="s">
        <v>1442</v>
      </c>
      <c r="D529" s="41">
        <v>53850862</v>
      </c>
      <c r="E529" s="41">
        <v>53851488</v>
      </c>
      <c r="F529" s="41" t="s">
        <v>27</v>
      </c>
      <c r="G529" s="41" t="s">
        <v>3216</v>
      </c>
      <c r="H529" s="41" t="s">
        <v>27</v>
      </c>
      <c r="I529" s="41" t="s">
        <v>2877</v>
      </c>
    </row>
    <row r="530" spans="1:9" ht="24">
      <c r="A530" s="139"/>
      <c r="B530" s="41" t="s">
        <v>3217</v>
      </c>
      <c r="C530" s="41" t="s">
        <v>1442</v>
      </c>
      <c r="D530" s="41">
        <v>53854726</v>
      </c>
      <c r="E530" s="41">
        <v>53859351</v>
      </c>
      <c r="F530" s="41" t="s">
        <v>1740</v>
      </c>
      <c r="G530" s="41" t="s">
        <v>3218</v>
      </c>
      <c r="H530" s="41" t="s">
        <v>3219</v>
      </c>
      <c r="I530" s="41" t="s">
        <v>3220</v>
      </c>
    </row>
    <row r="531" spans="1:9">
      <c r="A531" s="139"/>
      <c r="B531" s="41" t="s">
        <v>3221</v>
      </c>
      <c r="C531" s="41" t="s">
        <v>1442</v>
      </c>
      <c r="D531" s="41">
        <v>53860626</v>
      </c>
      <c r="E531" s="41">
        <v>53861856</v>
      </c>
      <c r="F531" s="41" t="s">
        <v>1740</v>
      </c>
      <c r="G531" s="41" t="s">
        <v>3222</v>
      </c>
      <c r="H531" s="41" t="s">
        <v>27</v>
      </c>
      <c r="I531" s="41" t="s">
        <v>3223</v>
      </c>
    </row>
    <row r="532" spans="1:9">
      <c r="A532" s="139"/>
      <c r="B532" s="41" t="s">
        <v>3224</v>
      </c>
      <c r="C532" s="41" t="s">
        <v>1442</v>
      </c>
      <c r="D532" s="41">
        <v>53862037</v>
      </c>
      <c r="E532" s="41">
        <v>53863436</v>
      </c>
      <c r="F532" s="41" t="s">
        <v>27</v>
      </c>
      <c r="G532" s="41" t="s">
        <v>3225</v>
      </c>
      <c r="H532" s="41" t="s">
        <v>27</v>
      </c>
      <c r="I532" s="41" t="s">
        <v>3226</v>
      </c>
    </row>
    <row r="533" spans="1:9">
      <c r="A533" s="139"/>
      <c r="B533" s="41" t="s">
        <v>3227</v>
      </c>
      <c r="C533" s="41" t="s">
        <v>1442</v>
      </c>
      <c r="D533" s="41">
        <v>53870144</v>
      </c>
      <c r="E533" s="41">
        <v>53871972</v>
      </c>
      <c r="F533" s="41" t="s">
        <v>27</v>
      </c>
      <c r="G533" s="41" t="s">
        <v>3228</v>
      </c>
      <c r="H533" s="41" t="s">
        <v>3229</v>
      </c>
      <c r="I533" s="41" t="s">
        <v>2214</v>
      </c>
    </row>
    <row r="534" spans="1:9">
      <c r="A534" s="139"/>
      <c r="B534" s="41" t="s">
        <v>3230</v>
      </c>
      <c r="C534" s="41" t="s">
        <v>1442</v>
      </c>
      <c r="D534" s="41">
        <v>53872886</v>
      </c>
      <c r="E534" s="41">
        <v>53876965</v>
      </c>
      <c r="F534" s="41" t="s">
        <v>27</v>
      </c>
      <c r="G534" s="41" t="s">
        <v>3231</v>
      </c>
      <c r="H534" s="41" t="s">
        <v>3232</v>
      </c>
      <c r="I534" s="41" t="s">
        <v>2650</v>
      </c>
    </row>
    <row r="535" spans="1:9" ht="24">
      <c r="A535" s="139"/>
      <c r="B535" s="41" t="s">
        <v>3233</v>
      </c>
      <c r="C535" s="41" t="s">
        <v>1442</v>
      </c>
      <c r="D535" s="41">
        <v>53878366</v>
      </c>
      <c r="E535" s="41">
        <v>53880826</v>
      </c>
      <c r="F535" s="41" t="s">
        <v>1740</v>
      </c>
      <c r="G535" s="41" t="s">
        <v>3234</v>
      </c>
      <c r="H535" s="41" t="s">
        <v>3235</v>
      </c>
      <c r="I535" s="41" t="s">
        <v>3236</v>
      </c>
    </row>
    <row r="536" spans="1:9">
      <c r="A536" s="139"/>
      <c r="B536" s="41" t="s">
        <v>3237</v>
      </c>
      <c r="C536" s="41" t="s">
        <v>1442</v>
      </c>
      <c r="D536" s="41">
        <v>53898831</v>
      </c>
      <c r="E536" s="41">
        <v>53899663</v>
      </c>
      <c r="F536" s="41" t="s">
        <v>27</v>
      </c>
      <c r="G536" s="41" t="s">
        <v>27</v>
      </c>
      <c r="H536" s="41" t="s">
        <v>27</v>
      </c>
      <c r="I536" s="41" t="s">
        <v>27</v>
      </c>
    </row>
    <row r="537" spans="1:9" ht="36">
      <c r="A537" s="139"/>
      <c r="B537" s="41" t="s">
        <v>3238</v>
      </c>
      <c r="C537" s="41" t="s">
        <v>1442</v>
      </c>
      <c r="D537" s="41">
        <v>53900727</v>
      </c>
      <c r="E537" s="41">
        <v>53904261</v>
      </c>
      <c r="F537" s="41" t="s">
        <v>1740</v>
      </c>
      <c r="G537" s="41" t="s">
        <v>3239</v>
      </c>
      <c r="H537" s="41" t="s">
        <v>27</v>
      </c>
      <c r="I537" s="41" t="s">
        <v>3240</v>
      </c>
    </row>
    <row r="538" spans="1:9">
      <c r="A538" s="139">
        <v>33</v>
      </c>
      <c r="B538" s="41" t="s">
        <v>3241</v>
      </c>
      <c r="C538" s="41" t="s">
        <v>1488</v>
      </c>
      <c r="D538" s="41">
        <v>2333524</v>
      </c>
      <c r="E538" s="41">
        <v>2335581</v>
      </c>
      <c r="F538" s="41" t="s">
        <v>27</v>
      </c>
      <c r="G538" s="41" t="s">
        <v>27</v>
      </c>
      <c r="H538" s="41" t="s">
        <v>27</v>
      </c>
      <c r="I538" s="41" t="s">
        <v>27</v>
      </c>
    </row>
    <row r="539" spans="1:9">
      <c r="A539" s="139"/>
      <c r="B539" s="41" t="s">
        <v>3242</v>
      </c>
      <c r="C539" s="41" t="s">
        <v>1488</v>
      </c>
      <c r="D539" s="41">
        <v>2337957</v>
      </c>
      <c r="E539" s="41">
        <v>2342609</v>
      </c>
      <c r="F539" s="41" t="s">
        <v>27</v>
      </c>
      <c r="G539" s="41" t="s">
        <v>27</v>
      </c>
      <c r="H539" s="41" t="s">
        <v>27</v>
      </c>
      <c r="I539" s="41" t="s">
        <v>27</v>
      </c>
    </row>
    <row r="540" spans="1:9">
      <c r="A540" s="139"/>
      <c r="B540" s="41" t="s">
        <v>3243</v>
      </c>
      <c r="C540" s="41" t="s">
        <v>1488</v>
      </c>
      <c r="D540" s="41">
        <v>2361740</v>
      </c>
      <c r="E540" s="41">
        <v>2362574</v>
      </c>
      <c r="F540" s="41" t="s">
        <v>1740</v>
      </c>
      <c r="G540" s="41" t="s">
        <v>27</v>
      </c>
      <c r="H540" s="41" t="s">
        <v>27</v>
      </c>
      <c r="I540" s="41" t="s">
        <v>27</v>
      </c>
    </row>
    <row r="541" spans="1:9">
      <c r="A541" s="139"/>
      <c r="B541" s="41" t="s">
        <v>3244</v>
      </c>
      <c r="C541" s="41" t="s">
        <v>1488</v>
      </c>
      <c r="D541" s="41">
        <v>2373156</v>
      </c>
      <c r="E541" s="41">
        <v>2373704</v>
      </c>
      <c r="F541" s="41" t="s">
        <v>1740</v>
      </c>
      <c r="G541" s="41" t="s">
        <v>27</v>
      </c>
      <c r="H541" s="41" t="s">
        <v>27</v>
      </c>
      <c r="I541" s="41" t="s">
        <v>27</v>
      </c>
    </row>
    <row r="542" spans="1:9">
      <c r="A542" s="139"/>
      <c r="B542" s="41" t="s">
        <v>3245</v>
      </c>
      <c r="C542" s="41" t="s">
        <v>1488</v>
      </c>
      <c r="D542" s="41">
        <v>2382467</v>
      </c>
      <c r="E542" s="41">
        <v>2397749</v>
      </c>
      <c r="F542" s="41" t="s">
        <v>27</v>
      </c>
      <c r="G542" s="41" t="s">
        <v>27</v>
      </c>
      <c r="H542" s="41" t="s">
        <v>27</v>
      </c>
      <c r="I542" s="41" t="s">
        <v>27</v>
      </c>
    </row>
    <row r="543" spans="1:9" ht="24">
      <c r="A543" s="139"/>
      <c r="B543" s="41" t="s">
        <v>3246</v>
      </c>
      <c r="C543" s="41" t="s">
        <v>1488</v>
      </c>
      <c r="D543" s="41">
        <v>2400809</v>
      </c>
      <c r="E543" s="41">
        <v>2401895</v>
      </c>
      <c r="F543" s="41" t="s">
        <v>1740</v>
      </c>
      <c r="G543" s="41" t="s">
        <v>3247</v>
      </c>
      <c r="H543" s="41" t="s">
        <v>3248</v>
      </c>
      <c r="I543" s="41" t="s">
        <v>3249</v>
      </c>
    </row>
    <row r="544" spans="1:9">
      <c r="A544" s="139"/>
      <c r="B544" s="41" t="s">
        <v>3250</v>
      </c>
      <c r="C544" s="41" t="s">
        <v>1488</v>
      </c>
      <c r="D544" s="41">
        <v>2402932</v>
      </c>
      <c r="E544" s="41">
        <v>2404934</v>
      </c>
      <c r="F544" s="41" t="s">
        <v>1740</v>
      </c>
      <c r="G544" s="41" t="s">
        <v>27</v>
      </c>
      <c r="H544" s="41" t="s">
        <v>27</v>
      </c>
      <c r="I544" s="41" t="s">
        <v>27</v>
      </c>
    </row>
    <row r="545" spans="1:9">
      <c r="A545" s="139">
        <v>34</v>
      </c>
      <c r="B545" s="41" t="s">
        <v>3251</v>
      </c>
      <c r="C545" s="41" t="s">
        <v>1488</v>
      </c>
      <c r="D545" s="41">
        <v>10490036</v>
      </c>
      <c r="E545" s="41">
        <v>10490533</v>
      </c>
      <c r="F545" s="41" t="s">
        <v>27</v>
      </c>
      <c r="G545" s="41" t="s">
        <v>27</v>
      </c>
      <c r="H545" s="41" t="s">
        <v>27</v>
      </c>
      <c r="I545" s="41" t="s">
        <v>27</v>
      </c>
    </row>
    <row r="546" spans="1:9">
      <c r="A546" s="139"/>
      <c r="B546" s="41" t="s">
        <v>3252</v>
      </c>
      <c r="C546" s="41" t="s">
        <v>1488</v>
      </c>
      <c r="D546" s="41">
        <v>10493938</v>
      </c>
      <c r="E546" s="41">
        <v>10499048</v>
      </c>
      <c r="F546" s="41" t="s">
        <v>1740</v>
      </c>
      <c r="G546" s="41" t="s">
        <v>3253</v>
      </c>
      <c r="H546" s="41" t="s">
        <v>27</v>
      </c>
      <c r="I546" s="41" t="s">
        <v>3254</v>
      </c>
    </row>
    <row r="547" spans="1:9">
      <c r="A547" s="139"/>
      <c r="B547" s="41" t="s">
        <v>3255</v>
      </c>
      <c r="C547" s="41" t="s">
        <v>1488</v>
      </c>
      <c r="D547" s="41">
        <v>10508533</v>
      </c>
      <c r="E547" s="41">
        <v>10511000</v>
      </c>
      <c r="F547" s="41" t="s">
        <v>27</v>
      </c>
      <c r="G547" s="41" t="s">
        <v>27</v>
      </c>
      <c r="H547" s="41" t="s">
        <v>27</v>
      </c>
      <c r="I547" s="41" t="s">
        <v>27</v>
      </c>
    </row>
    <row r="548" spans="1:9" ht="36">
      <c r="A548" s="139"/>
      <c r="B548" s="41" t="s">
        <v>3256</v>
      </c>
      <c r="C548" s="41" t="s">
        <v>1488</v>
      </c>
      <c r="D548" s="41">
        <v>10512809</v>
      </c>
      <c r="E548" s="41">
        <v>10514559</v>
      </c>
      <c r="F548" s="41" t="s">
        <v>27</v>
      </c>
      <c r="G548" s="41" t="s">
        <v>3257</v>
      </c>
      <c r="H548" s="41" t="s">
        <v>3258</v>
      </c>
      <c r="I548" s="41" t="s">
        <v>3259</v>
      </c>
    </row>
    <row r="549" spans="1:9">
      <c r="A549" s="139"/>
      <c r="B549" s="41" t="s">
        <v>3260</v>
      </c>
      <c r="C549" s="41" t="s">
        <v>1488</v>
      </c>
      <c r="D549" s="41">
        <v>10516148</v>
      </c>
      <c r="E549" s="41">
        <v>10517621</v>
      </c>
      <c r="F549" s="41" t="s">
        <v>1740</v>
      </c>
      <c r="G549" s="41" t="s">
        <v>27</v>
      </c>
      <c r="H549" s="41" t="s">
        <v>27</v>
      </c>
      <c r="I549" s="41" t="s">
        <v>27</v>
      </c>
    </row>
    <row r="550" spans="1:9">
      <c r="A550" s="139"/>
      <c r="B550" s="41" t="s">
        <v>3261</v>
      </c>
      <c r="C550" s="41" t="s">
        <v>1488</v>
      </c>
      <c r="D550" s="41">
        <v>10517688</v>
      </c>
      <c r="E550" s="41">
        <v>10518122</v>
      </c>
      <c r="F550" s="41" t="s">
        <v>1740</v>
      </c>
      <c r="G550" s="41" t="s">
        <v>27</v>
      </c>
      <c r="H550" s="41" t="s">
        <v>27</v>
      </c>
      <c r="I550" s="41" t="s">
        <v>27</v>
      </c>
    </row>
    <row r="551" spans="1:9">
      <c r="A551" s="139"/>
      <c r="B551" s="41" t="s">
        <v>3262</v>
      </c>
      <c r="C551" s="41" t="s">
        <v>1488</v>
      </c>
      <c r="D551" s="41">
        <v>10519670</v>
      </c>
      <c r="E551" s="41">
        <v>10520216</v>
      </c>
      <c r="F551" s="41" t="s">
        <v>27</v>
      </c>
      <c r="G551" s="41" t="s">
        <v>27</v>
      </c>
      <c r="H551" s="41" t="s">
        <v>27</v>
      </c>
      <c r="I551" s="41" t="s">
        <v>27</v>
      </c>
    </row>
    <row r="552" spans="1:9" ht="24">
      <c r="A552" s="139"/>
      <c r="B552" s="41" t="s">
        <v>3263</v>
      </c>
      <c r="C552" s="41" t="s">
        <v>1488</v>
      </c>
      <c r="D552" s="41">
        <v>10520965</v>
      </c>
      <c r="E552" s="41">
        <v>10525660</v>
      </c>
      <c r="F552" s="41" t="s">
        <v>27</v>
      </c>
      <c r="G552" s="41" t="s">
        <v>3264</v>
      </c>
      <c r="H552" s="41" t="s">
        <v>27</v>
      </c>
      <c r="I552" s="41" t="s">
        <v>3265</v>
      </c>
    </row>
    <row r="553" spans="1:9" ht="36">
      <c r="A553" s="139"/>
      <c r="B553" s="41" t="s">
        <v>3266</v>
      </c>
      <c r="C553" s="41" t="s">
        <v>1488</v>
      </c>
      <c r="D553" s="41">
        <v>10530807</v>
      </c>
      <c r="E553" s="41">
        <v>10531213</v>
      </c>
      <c r="F553" s="41" t="s">
        <v>27</v>
      </c>
      <c r="G553" s="41" t="s">
        <v>3257</v>
      </c>
      <c r="H553" s="41" t="s">
        <v>3258</v>
      </c>
      <c r="I553" s="41" t="s">
        <v>3259</v>
      </c>
    </row>
    <row r="554" spans="1:9">
      <c r="A554" s="139"/>
      <c r="B554" s="41" t="s">
        <v>3267</v>
      </c>
      <c r="C554" s="41" t="s">
        <v>1488</v>
      </c>
      <c r="D554" s="41">
        <v>10533395</v>
      </c>
      <c r="E554" s="41">
        <v>10535063</v>
      </c>
      <c r="F554" s="41" t="s">
        <v>27</v>
      </c>
      <c r="G554" s="41" t="s">
        <v>3268</v>
      </c>
      <c r="H554" s="41" t="s">
        <v>3269</v>
      </c>
      <c r="I554" s="41" t="s">
        <v>2877</v>
      </c>
    </row>
    <row r="555" spans="1:9">
      <c r="A555" s="139"/>
      <c r="B555" s="41" t="s">
        <v>3270</v>
      </c>
      <c r="C555" s="41" t="s">
        <v>1488</v>
      </c>
      <c r="D555" s="41">
        <v>10545587</v>
      </c>
      <c r="E555" s="41">
        <v>10545990</v>
      </c>
      <c r="F555" s="41" t="s">
        <v>27</v>
      </c>
      <c r="G555" s="41" t="s">
        <v>27</v>
      </c>
      <c r="H555" s="41" t="s">
        <v>27</v>
      </c>
      <c r="I555" s="41" t="s">
        <v>27</v>
      </c>
    </row>
    <row r="556" spans="1:9">
      <c r="A556" s="139"/>
      <c r="B556" s="41" t="s">
        <v>3271</v>
      </c>
      <c r="C556" s="41" t="s">
        <v>1488</v>
      </c>
      <c r="D556" s="41">
        <v>10550895</v>
      </c>
      <c r="E556" s="41">
        <v>10554007</v>
      </c>
      <c r="F556" s="41" t="s">
        <v>27</v>
      </c>
      <c r="G556" s="41" t="s">
        <v>27</v>
      </c>
      <c r="H556" s="41" t="s">
        <v>27</v>
      </c>
      <c r="I556" s="41" t="s">
        <v>27</v>
      </c>
    </row>
    <row r="557" spans="1:9">
      <c r="A557" s="139"/>
      <c r="B557" s="41" t="s">
        <v>3272</v>
      </c>
      <c r="C557" s="41" t="s">
        <v>1488</v>
      </c>
      <c r="D557" s="41">
        <v>10558576</v>
      </c>
      <c r="E557" s="41">
        <v>10560587</v>
      </c>
      <c r="F557" s="41" t="s">
        <v>1740</v>
      </c>
      <c r="G557" s="41" t="s">
        <v>3273</v>
      </c>
      <c r="H557" s="41" t="s">
        <v>27</v>
      </c>
      <c r="I557" s="41" t="s">
        <v>2606</v>
      </c>
    </row>
    <row r="558" spans="1:9">
      <c r="A558" s="139"/>
      <c r="B558" s="41" t="s">
        <v>3274</v>
      </c>
      <c r="C558" s="41" t="s">
        <v>1488</v>
      </c>
      <c r="D558" s="41">
        <v>10562108</v>
      </c>
      <c r="E558" s="41">
        <v>10562890</v>
      </c>
      <c r="F558" s="41" t="s">
        <v>27</v>
      </c>
      <c r="G558" s="41" t="s">
        <v>27</v>
      </c>
      <c r="H558" s="41" t="s">
        <v>27</v>
      </c>
      <c r="I558" s="41" t="s">
        <v>27</v>
      </c>
    </row>
    <row r="559" spans="1:9">
      <c r="A559" s="139"/>
      <c r="B559" s="41" t="s">
        <v>3275</v>
      </c>
      <c r="C559" s="41" t="s">
        <v>1488</v>
      </c>
      <c r="D559" s="41">
        <v>10570858</v>
      </c>
      <c r="E559" s="41">
        <v>10577067</v>
      </c>
      <c r="F559" s="41" t="s">
        <v>27</v>
      </c>
      <c r="G559" s="41" t="s">
        <v>27</v>
      </c>
      <c r="H559" s="41" t="s">
        <v>27</v>
      </c>
      <c r="I559" s="41" t="s">
        <v>27</v>
      </c>
    </row>
    <row r="560" spans="1:9">
      <c r="A560" s="139">
        <v>35</v>
      </c>
      <c r="B560" s="41" t="s">
        <v>3276</v>
      </c>
      <c r="C560" s="41" t="s">
        <v>1531</v>
      </c>
      <c r="D560" s="41">
        <v>35779564</v>
      </c>
      <c r="E560" s="41">
        <v>35782415</v>
      </c>
      <c r="F560" s="41" t="s">
        <v>1740</v>
      </c>
      <c r="G560" s="41" t="s">
        <v>3277</v>
      </c>
      <c r="H560" s="41" t="s">
        <v>27</v>
      </c>
      <c r="I560" s="41" t="s">
        <v>3278</v>
      </c>
    </row>
    <row r="561" spans="1:9" ht="24">
      <c r="A561" s="139"/>
      <c r="B561" s="41" t="s">
        <v>3279</v>
      </c>
      <c r="C561" s="41" t="s">
        <v>1531</v>
      </c>
      <c r="D561" s="41">
        <v>35782697</v>
      </c>
      <c r="E561" s="41">
        <v>35784450</v>
      </c>
      <c r="F561" s="41" t="s">
        <v>27</v>
      </c>
      <c r="G561" s="41" t="s">
        <v>3280</v>
      </c>
      <c r="H561" s="41" t="s">
        <v>3281</v>
      </c>
      <c r="I561" s="41" t="s">
        <v>3282</v>
      </c>
    </row>
    <row r="562" spans="1:9">
      <c r="A562" s="139"/>
      <c r="B562" s="41" t="s">
        <v>3283</v>
      </c>
      <c r="C562" s="41" t="s">
        <v>1531</v>
      </c>
      <c r="D562" s="41">
        <v>35784523</v>
      </c>
      <c r="E562" s="41">
        <v>35793540</v>
      </c>
      <c r="F562" s="41" t="s">
        <v>1740</v>
      </c>
      <c r="G562" s="41" t="s">
        <v>3284</v>
      </c>
      <c r="H562" s="41" t="s">
        <v>27</v>
      </c>
      <c r="I562" s="41" t="s">
        <v>3285</v>
      </c>
    </row>
    <row r="563" spans="1:9" ht="48">
      <c r="A563" s="139"/>
      <c r="B563" s="41" t="s">
        <v>3286</v>
      </c>
      <c r="C563" s="41" t="s">
        <v>1531</v>
      </c>
      <c r="D563" s="41">
        <v>35794190</v>
      </c>
      <c r="E563" s="41">
        <v>35797337</v>
      </c>
      <c r="F563" s="41" t="s">
        <v>1740</v>
      </c>
      <c r="G563" s="41" t="s">
        <v>3287</v>
      </c>
      <c r="H563" s="41" t="s">
        <v>3288</v>
      </c>
      <c r="I563" s="41" t="s">
        <v>3289</v>
      </c>
    </row>
    <row r="564" spans="1:9">
      <c r="A564" s="139"/>
      <c r="B564" s="41" t="s">
        <v>3290</v>
      </c>
      <c r="C564" s="41" t="s">
        <v>1531</v>
      </c>
      <c r="D564" s="41">
        <v>35798877</v>
      </c>
      <c r="E564" s="41">
        <v>35799599</v>
      </c>
      <c r="F564" s="41" t="s">
        <v>1740</v>
      </c>
      <c r="G564" s="41" t="s">
        <v>3291</v>
      </c>
      <c r="H564" s="41" t="s">
        <v>27</v>
      </c>
      <c r="I564" s="41" t="s">
        <v>1753</v>
      </c>
    </row>
    <row r="565" spans="1:9">
      <c r="A565" s="139"/>
      <c r="B565" s="41" t="s">
        <v>3292</v>
      </c>
      <c r="C565" s="41" t="s">
        <v>1531</v>
      </c>
      <c r="D565" s="41">
        <v>35800070</v>
      </c>
      <c r="E565" s="41">
        <v>35802124</v>
      </c>
      <c r="F565" s="41" t="s">
        <v>27</v>
      </c>
      <c r="G565" s="41" t="s">
        <v>3293</v>
      </c>
      <c r="H565" s="41" t="s">
        <v>27</v>
      </c>
      <c r="I565" s="41" t="s">
        <v>3294</v>
      </c>
    </row>
    <row r="566" spans="1:9">
      <c r="A566" s="139"/>
      <c r="B566" s="41" t="s">
        <v>3295</v>
      </c>
      <c r="C566" s="41" t="s">
        <v>1531</v>
      </c>
      <c r="D566" s="41">
        <v>35811286</v>
      </c>
      <c r="E566" s="41">
        <v>35812849</v>
      </c>
      <c r="F566" s="41" t="s">
        <v>1740</v>
      </c>
      <c r="G566" s="41" t="s">
        <v>3296</v>
      </c>
      <c r="H566" s="41" t="s">
        <v>27</v>
      </c>
      <c r="I566" s="41" t="s">
        <v>2952</v>
      </c>
    </row>
    <row r="567" spans="1:9">
      <c r="A567" s="139"/>
      <c r="B567" s="41" t="s">
        <v>3297</v>
      </c>
      <c r="C567" s="41" t="s">
        <v>1531</v>
      </c>
      <c r="D567" s="41">
        <v>35813703</v>
      </c>
      <c r="E567" s="41">
        <v>35814368</v>
      </c>
      <c r="F567" s="41" t="s">
        <v>27</v>
      </c>
      <c r="G567" s="41" t="s">
        <v>3298</v>
      </c>
      <c r="H567" s="41" t="s">
        <v>27</v>
      </c>
      <c r="I567" s="41" t="s">
        <v>2008</v>
      </c>
    </row>
    <row r="568" spans="1:9">
      <c r="A568" s="139"/>
      <c r="B568" s="41" t="s">
        <v>3299</v>
      </c>
      <c r="C568" s="41" t="s">
        <v>1531</v>
      </c>
      <c r="D568" s="41">
        <v>35816780</v>
      </c>
      <c r="E568" s="41">
        <v>35818043</v>
      </c>
      <c r="F568" s="41" t="s">
        <v>1740</v>
      </c>
      <c r="G568" s="41" t="s">
        <v>27</v>
      </c>
      <c r="H568" s="41" t="s">
        <v>27</v>
      </c>
      <c r="I568" s="41" t="s">
        <v>27</v>
      </c>
    </row>
    <row r="569" spans="1:9" ht="24">
      <c r="A569" s="139"/>
      <c r="B569" s="41" t="s">
        <v>3300</v>
      </c>
      <c r="C569" s="41" t="s">
        <v>1531</v>
      </c>
      <c r="D569" s="41">
        <v>35819510</v>
      </c>
      <c r="E569" s="41">
        <v>35821461</v>
      </c>
      <c r="F569" s="41" t="s">
        <v>27</v>
      </c>
      <c r="G569" s="41" t="s">
        <v>3301</v>
      </c>
      <c r="H569" s="41" t="s">
        <v>3302</v>
      </c>
      <c r="I569" s="41" t="s">
        <v>3303</v>
      </c>
    </row>
    <row r="570" spans="1:9">
      <c r="A570" s="139"/>
      <c r="B570" s="41" t="s">
        <v>3304</v>
      </c>
      <c r="C570" s="41" t="s">
        <v>1531</v>
      </c>
      <c r="D570" s="41">
        <v>35824060</v>
      </c>
      <c r="E570" s="41">
        <v>35826028</v>
      </c>
      <c r="F570" s="41" t="s">
        <v>1740</v>
      </c>
      <c r="G570" s="41" t="s">
        <v>3305</v>
      </c>
      <c r="H570" s="41" t="s">
        <v>3306</v>
      </c>
      <c r="I570" s="41" t="s">
        <v>3307</v>
      </c>
    </row>
    <row r="571" spans="1:9">
      <c r="A571" s="139"/>
      <c r="B571" s="41" t="s">
        <v>3308</v>
      </c>
      <c r="C571" s="41" t="s">
        <v>1531</v>
      </c>
      <c r="D571" s="41">
        <v>35826715</v>
      </c>
      <c r="E571" s="41">
        <v>35827932</v>
      </c>
      <c r="F571" s="41" t="s">
        <v>1740</v>
      </c>
      <c r="G571" s="41" t="s">
        <v>3309</v>
      </c>
      <c r="H571" s="41" t="s">
        <v>27</v>
      </c>
      <c r="I571" s="41" t="s">
        <v>3310</v>
      </c>
    </row>
    <row r="572" spans="1:9">
      <c r="A572" s="139"/>
      <c r="B572" s="41" t="s">
        <v>3311</v>
      </c>
      <c r="C572" s="41" t="s">
        <v>1531</v>
      </c>
      <c r="D572" s="41">
        <v>35829431</v>
      </c>
      <c r="E572" s="41">
        <v>35831421</v>
      </c>
      <c r="F572" s="41" t="s">
        <v>1740</v>
      </c>
      <c r="G572" s="41" t="s">
        <v>3312</v>
      </c>
      <c r="H572" s="41" t="s">
        <v>27</v>
      </c>
      <c r="I572" s="41" t="s">
        <v>3313</v>
      </c>
    </row>
    <row r="573" spans="1:9">
      <c r="A573" s="139"/>
      <c r="B573" s="41" t="s">
        <v>3314</v>
      </c>
      <c r="C573" s="41" t="s">
        <v>1531</v>
      </c>
      <c r="D573" s="41">
        <v>35831844</v>
      </c>
      <c r="E573" s="41">
        <v>35833542</v>
      </c>
      <c r="F573" s="41" t="s">
        <v>27</v>
      </c>
      <c r="G573" s="41" t="s">
        <v>3315</v>
      </c>
      <c r="H573" s="41" t="s">
        <v>3316</v>
      </c>
      <c r="I573" s="41" t="s">
        <v>3317</v>
      </c>
    </row>
    <row r="574" spans="1:9">
      <c r="A574" s="139"/>
      <c r="B574" s="41" t="s">
        <v>3318</v>
      </c>
      <c r="C574" s="41" t="s">
        <v>1531</v>
      </c>
      <c r="D574" s="41">
        <v>35834507</v>
      </c>
      <c r="E574" s="41">
        <v>35836843</v>
      </c>
      <c r="F574" s="41" t="s">
        <v>1740</v>
      </c>
      <c r="G574" s="41" t="s">
        <v>27</v>
      </c>
      <c r="H574" s="41" t="s">
        <v>27</v>
      </c>
      <c r="I574" s="41" t="s">
        <v>27</v>
      </c>
    </row>
    <row r="575" spans="1:9">
      <c r="A575" s="139"/>
      <c r="B575" s="41" t="s">
        <v>3319</v>
      </c>
      <c r="C575" s="41" t="s">
        <v>1531</v>
      </c>
      <c r="D575" s="41">
        <v>35837391</v>
      </c>
      <c r="E575" s="41">
        <v>35838912</v>
      </c>
      <c r="F575" s="41" t="s">
        <v>27</v>
      </c>
      <c r="G575" s="41" t="s">
        <v>27</v>
      </c>
      <c r="H575" s="41" t="s">
        <v>27</v>
      </c>
      <c r="I575" s="41" t="s">
        <v>27</v>
      </c>
    </row>
    <row r="576" spans="1:9">
      <c r="A576" s="139"/>
      <c r="B576" s="41" t="s">
        <v>3320</v>
      </c>
      <c r="C576" s="41" t="s">
        <v>1531</v>
      </c>
      <c r="D576" s="41">
        <v>35840237</v>
      </c>
      <c r="E576" s="41">
        <v>35844637</v>
      </c>
      <c r="F576" s="41" t="s">
        <v>1740</v>
      </c>
      <c r="G576" s="41" t="s">
        <v>3321</v>
      </c>
      <c r="H576" s="41" t="s">
        <v>27</v>
      </c>
      <c r="I576" s="41" t="s">
        <v>3322</v>
      </c>
    </row>
    <row r="577" spans="1:9">
      <c r="A577" s="139"/>
      <c r="B577" s="41" t="s">
        <v>3323</v>
      </c>
      <c r="C577" s="41" t="s">
        <v>1531</v>
      </c>
      <c r="D577" s="41">
        <v>35845043</v>
      </c>
      <c r="E577" s="41">
        <v>35845467</v>
      </c>
      <c r="F577" s="41" t="s">
        <v>27</v>
      </c>
      <c r="G577" s="41" t="s">
        <v>27</v>
      </c>
      <c r="H577" s="41" t="s">
        <v>27</v>
      </c>
      <c r="I577" s="41" t="s">
        <v>27</v>
      </c>
    </row>
    <row r="578" spans="1:9" ht="24">
      <c r="A578" s="139"/>
      <c r="B578" s="41" t="s">
        <v>3324</v>
      </c>
      <c r="C578" s="41" t="s">
        <v>1531</v>
      </c>
      <c r="D578" s="41">
        <v>35847538</v>
      </c>
      <c r="E578" s="41">
        <v>35850345</v>
      </c>
      <c r="F578" s="41" t="s">
        <v>1740</v>
      </c>
      <c r="G578" s="41" t="s">
        <v>3325</v>
      </c>
      <c r="H578" s="41" t="s">
        <v>3326</v>
      </c>
      <c r="I578" s="41" t="s">
        <v>3327</v>
      </c>
    </row>
    <row r="579" spans="1:9">
      <c r="A579" s="139"/>
      <c r="B579" s="41" t="s">
        <v>3328</v>
      </c>
      <c r="C579" s="41" t="s">
        <v>1531</v>
      </c>
      <c r="D579" s="41">
        <v>35850781</v>
      </c>
      <c r="E579" s="41">
        <v>35852161</v>
      </c>
      <c r="F579" s="41" t="s">
        <v>27</v>
      </c>
      <c r="G579" s="41" t="s">
        <v>3329</v>
      </c>
      <c r="H579" s="41" t="s">
        <v>27</v>
      </c>
      <c r="I579" s="41" t="s">
        <v>3330</v>
      </c>
    </row>
    <row r="580" spans="1:9">
      <c r="A580" s="139"/>
      <c r="B580" s="41" t="s">
        <v>3331</v>
      </c>
      <c r="C580" s="41" t="s">
        <v>1531</v>
      </c>
      <c r="D580" s="41">
        <v>35852787</v>
      </c>
      <c r="E580" s="41">
        <v>35854869</v>
      </c>
      <c r="F580" s="41" t="s">
        <v>1740</v>
      </c>
      <c r="G580" s="41" t="s">
        <v>3332</v>
      </c>
      <c r="H580" s="41" t="s">
        <v>27</v>
      </c>
      <c r="I580" s="41" t="s">
        <v>3333</v>
      </c>
    </row>
    <row r="581" spans="1:9">
      <c r="A581" s="139"/>
      <c r="B581" s="41" t="s">
        <v>3334</v>
      </c>
      <c r="C581" s="41" t="s">
        <v>1531</v>
      </c>
      <c r="D581" s="41">
        <v>35855417</v>
      </c>
      <c r="E581" s="41">
        <v>35856498</v>
      </c>
      <c r="F581" s="41" t="s">
        <v>1740</v>
      </c>
      <c r="G581" s="41" t="s">
        <v>3335</v>
      </c>
      <c r="H581" s="41" t="s">
        <v>27</v>
      </c>
      <c r="I581" s="41" t="s">
        <v>3336</v>
      </c>
    </row>
    <row r="582" spans="1:9">
      <c r="A582" s="139"/>
      <c r="B582" s="41" t="s">
        <v>3337</v>
      </c>
      <c r="C582" s="41" t="s">
        <v>1531</v>
      </c>
      <c r="D582" s="41">
        <v>35857917</v>
      </c>
      <c r="E582" s="41">
        <v>35858698</v>
      </c>
      <c r="F582" s="41" t="s">
        <v>1740</v>
      </c>
      <c r="G582" s="41" t="s">
        <v>3338</v>
      </c>
      <c r="H582" s="41" t="s">
        <v>27</v>
      </c>
      <c r="I582" s="41" t="s">
        <v>3339</v>
      </c>
    </row>
    <row r="583" spans="1:9">
      <c r="A583" s="139"/>
      <c r="B583" s="41" t="s">
        <v>3340</v>
      </c>
      <c r="C583" s="41" t="s">
        <v>1531</v>
      </c>
      <c r="D583" s="41">
        <v>35860868</v>
      </c>
      <c r="E583" s="41">
        <v>35866313</v>
      </c>
      <c r="F583" s="41" t="s">
        <v>27</v>
      </c>
      <c r="G583" s="41" t="s">
        <v>3341</v>
      </c>
      <c r="H583" s="41" t="s">
        <v>27</v>
      </c>
      <c r="I583" s="41" t="s">
        <v>3342</v>
      </c>
    </row>
    <row r="584" spans="1:9" ht="48">
      <c r="A584" s="139"/>
      <c r="B584" s="41" t="s">
        <v>3343</v>
      </c>
      <c r="C584" s="41" t="s">
        <v>1531</v>
      </c>
      <c r="D584" s="41">
        <v>35868859</v>
      </c>
      <c r="E584" s="41">
        <v>35870671</v>
      </c>
      <c r="F584" s="41" t="s">
        <v>1740</v>
      </c>
      <c r="G584" s="41" t="s">
        <v>2840</v>
      </c>
      <c r="H584" s="41" t="s">
        <v>2841</v>
      </c>
      <c r="I584" s="41" t="s">
        <v>2842</v>
      </c>
    </row>
    <row r="585" spans="1:9" ht="48">
      <c r="A585" s="139"/>
      <c r="B585" s="41" t="s">
        <v>3344</v>
      </c>
      <c r="C585" s="41" t="s">
        <v>1531</v>
      </c>
      <c r="D585" s="41">
        <v>35881265</v>
      </c>
      <c r="E585" s="41">
        <v>35881658</v>
      </c>
      <c r="F585" s="41" t="s">
        <v>1740</v>
      </c>
      <c r="G585" s="41" t="s">
        <v>2840</v>
      </c>
      <c r="H585" s="41" t="s">
        <v>2841</v>
      </c>
      <c r="I585" s="41" t="s">
        <v>2842</v>
      </c>
    </row>
    <row r="586" spans="1:9">
      <c r="A586" s="139"/>
      <c r="B586" s="41" t="s">
        <v>3345</v>
      </c>
      <c r="C586" s="41" t="s">
        <v>1531</v>
      </c>
      <c r="D586" s="41">
        <v>35884253</v>
      </c>
      <c r="E586" s="41">
        <v>35886241</v>
      </c>
      <c r="F586" s="41" t="s">
        <v>1740</v>
      </c>
      <c r="G586" s="41" t="s">
        <v>27</v>
      </c>
      <c r="H586" s="41" t="s">
        <v>27</v>
      </c>
      <c r="I586" s="41" t="s">
        <v>27</v>
      </c>
    </row>
    <row r="587" spans="1:9" ht="48">
      <c r="A587" s="139"/>
      <c r="B587" s="41" t="s">
        <v>3346</v>
      </c>
      <c r="C587" s="41" t="s">
        <v>1531</v>
      </c>
      <c r="D587" s="41">
        <v>35886464</v>
      </c>
      <c r="E587" s="41">
        <v>35887537</v>
      </c>
      <c r="F587" s="41" t="s">
        <v>1740</v>
      </c>
      <c r="G587" s="41" t="s">
        <v>2840</v>
      </c>
      <c r="H587" s="41" t="s">
        <v>2841</v>
      </c>
      <c r="I587" s="41" t="s">
        <v>2842</v>
      </c>
    </row>
    <row r="588" spans="1:9" ht="36">
      <c r="A588" s="139"/>
      <c r="B588" s="41" t="s">
        <v>3347</v>
      </c>
      <c r="C588" s="41" t="s">
        <v>1531</v>
      </c>
      <c r="D588" s="41">
        <v>35888041</v>
      </c>
      <c r="E588" s="41">
        <v>35889355</v>
      </c>
      <c r="F588" s="41" t="s">
        <v>27</v>
      </c>
      <c r="G588" s="41" t="s">
        <v>3348</v>
      </c>
      <c r="H588" s="41" t="s">
        <v>3349</v>
      </c>
      <c r="I588" s="41" t="s">
        <v>3350</v>
      </c>
    </row>
    <row r="589" spans="1:9" ht="24">
      <c r="A589" s="139"/>
      <c r="B589" s="41" t="s">
        <v>3351</v>
      </c>
      <c r="C589" s="41" t="s">
        <v>1531</v>
      </c>
      <c r="D589" s="41">
        <v>35889630</v>
      </c>
      <c r="E589" s="41">
        <v>35892364</v>
      </c>
      <c r="F589" s="41" t="s">
        <v>1740</v>
      </c>
      <c r="G589" s="41" t="s">
        <v>3352</v>
      </c>
      <c r="H589" s="41" t="s">
        <v>3353</v>
      </c>
      <c r="I589" s="41" t="s">
        <v>3354</v>
      </c>
    </row>
    <row r="590" spans="1:9">
      <c r="A590" s="139">
        <v>36</v>
      </c>
      <c r="B590" s="41" t="s">
        <v>3355</v>
      </c>
      <c r="C590" s="41" t="s">
        <v>1531</v>
      </c>
      <c r="D590" s="41">
        <v>39691401</v>
      </c>
      <c r="E590" s="41">
        <v>39691903</v>
      </c>
      <c r="F590" s="41" t="s">
        <v>1740</v>
      </c>
      <c r="G590" s="41" t="s">
        <v>3356</v>
      </c>
      <c r="H590" s="41" t="s">
        <v>27</v>
      </c>
      <c r="I590" s="41" t="s">
        <v>3357</v>
      </c>
    </row>
    <row r="591" spans="1:9">
      <c r="A591" s="139"/>
      <c r="B591" s="41" t="s">
        <v>3358</v>
      </c>
      <c r="C591" s="41" t="s">
        <v>1531</v>
      </c>
      <c r="D591" s="41">
        <v>39697037</v>
      </c>
      <c r="E591" s="41">
        <v>39698438</v>
      </c>
      <c r="F591" s="41" t="s">
        <v>1740</v>
      </c>
      <c r="G591" s="41" t="s">
        <v>3359</v>
      </c>
      <c r="H591" s="41" t="s">
        <v>27</v>
      </c>
      <c r="I591" s="41" t="s">
        <v>3360</v>
      </c>
    </row>
    <row r="592" spans="1:9">
      <c r="A592" s="139"/>
      <c r="B592" s="41" t="s">
        <v>3361</v>
      </c>
      <c r="C592" s="41" t="s">
        <v>1531</v>
      </c>
      <c r="D592" s="41">
        <v>39698896</v>
      </c>
      <c r="E592" s="41">
        <v>39699408</v>
      </c>
      <c r="F592" s="41" t="s">
        <v>27</v>
      </c>
      <c r="G592" s="41" t="s">
        <v>27</v>
      </c>
      <c r="H592" s="41" t="s">
        <v>27</v>
      </c>
      <c r="I592" s="41" t="s">
        <v>27</v>
      </c>
    </row>
    <row r="593" spans="1:9">
      <c r="A593" s="139"/>
      <c r="B593" s="41" t="s">
        <v>3362</v>
      </c>
      <c r="C593" s="41" t="s">
        <v>1531</v>
      </c>
      <c r="D593" s="41">
        <v>39699830</v>
      </c>
      <c r="E593" s="41">
        <v>39700173</v>
      </c>
      <c r="F593" s="41" t="s">
        <v>27</v>
      </c>
      <c r="G593" s="41" t="s">
        <v>27</v>
      </c>
      <c r="H593" s="41" t="s">
        <v>27</v>
      </c>
      <c r="I593" s="41" t="s">
        <v>27</v>
      </c>
    </row>
    <row r="594" spans="1:9" ht="36">
      <c r="A594" s="139"/>
      <c r="B594" s="41" t="s">
        <v>3363</v>
      </c>
      <c r="C594" s="41" t="s">
        <v>1531</v>
      </c>
      <c r="D594" s="41">
        <v>39700589</v>
      </c>
      <c r="E594" s="41">
        <v>39701542</v>
      </c>
      <c r="F594" s="41" t="s">
        <v>27</v>
      </c>
      <c r="G594" s="41" t="s">
        <v>3364</v>
      </c>
      <c r="H594" s="41" t="s">
        <v>3365</v>
      </c>
      <c r="I594" s="41" t="s">
        <v>3366</v>
      </c>
    </row>
    <row r="595" spans="1:9">
      <c r="A595" s="139"/>
      <c r="B595" s="41" t="s">
        <v>3367</v>
      </c>
      <c r="C595" s="41" t="s">
        <v>1531</v>
      </c>
      <c r="D595" s="41">
        <v>39709183</v>
      </c>
      <c r="E595" s="41">
        <v>39709685</v>
      </c>
      <c r="F595" s="41" t="s">
        <v>1740</v>
      </c>
      <c r="G595" s="41" t="s">
        <v>3356</v>
      </c>
      <c r="H595" s="41" t="s">
        <v>27</v>
      </c>
      <c r="I595" s="41" t="s">
        <v>3357</v>
      </c>
    </row>
    <row r="596" spans="1:9">
      <c r="A596" s="139"/>
      <c r="B596" s="41" t="s">
        <v>3368</v>
      </c>
      <c r="C596" s="41" t="s">
        <v>1531</v>
      </c>
      <c r="D596" s="41">
        <v>39714819</v>
      </c>
      <c r="E596" s="41">
        <v>39716220</v>
      </c>
      <c r="F596" s="41" t="s">
        <v>1740</v>
      </c>
      <c r="G596" s="41" t="s">
        <v>3359</v>
      </c>
      <c r="H596" s="41" t="s">
        <v>27</v>
      </c>
      <c r="I596" s="41" t="s">
        <v>3360</v>
      </c>
    </row>
    <row r="597" spans="1:9">
      <c r="A597" s="139"/>
      <c r="B597" s="41" t="s">
        <v>3369</v>
      </c>
      <c r="C597" s="41" t="s">
        <v>1531</v>
      </c>
      <c r="D597" s="41">
        <v>39716678</v>
      </c>
      <c r="E597" s="41">
        <v>39717190</v>
      </c>
      <c r="F597" s="41" t="s">
        <v>27</v>
      </c>
      <c r="G597" s="41" t="s">
        <v>27</v>
      </c>
      <c r="H597" s="41" t="s">
        <v>27</v>
      </c>
      <c r="I597" s="41" t="s">
        <v>27</v>
      </c>
    </row>
    <row r="598" spans="1:9">
      <c r="A598" s="139"/>
      <c r="B598" s="41" t="s">
        <v>3370</v>
      </c>
      <c r="C598" s="41" t="s">
        <v>1531</v>
      </c>
      <c r="D598" s="41">
        <v>39717612</v>
      </c>
      <c r="E598" s="41">
        <v>39717955</v>
      </c>
      <c r="F598" s="41" t="s">
        <v>27</v>
      </c>
      <c r="G598" s="41" t="s">
        <v>27</v>
      </c>
      <c r="H598" s="41" t="s">
        <v>27</v>
      </c>
      <c r="I598" s="41" t="s">
        <v>27</v>
      </c>
    </row>
    <row r="599" spans="1:9" ht="36">
      <c r="A599" s="139"/>
      <c r="B599" s="41" t="s">
        <v>3371</v>
      </c>
      <c r="C599" s="41" t="s">
        <v>1531</v>
      </c>
      <c r="D599" s="41">
        <v>39718371</v>
      </c>
      <c r="E599" s="41">
        <v>39719324</v>
      </c>
      <c r="F599" s="41" t="s">
        <v>27</v>
      </c>
      <c r="G599" s="41" t="s">
        <v>3364</v>
      </c>
      <c r="H599" s="41" t="s">
        <v>3365</v>
      </c>
      <c r="I599" s="41" t="s">
        <v>3366</v>
      </c>
    </row>
    <row r="600" spans="1:9">
      <c r="A600" s="139"/>
      <c r="B600" s="41" t="s">
        <v>3372</v>
      </c>
      <c r="C600" s="41" t="s">
        <v>1531</v>
      </c>
      <c r="D600" s="41">
        <v>39726910</v>
      </c>
      <c r="E600" s="41">
        <v>39729555</v>
      </c>
      <c r="F600" s="41" t="s">
        <v>27</v>
      </c>
      <c r="G600" s="41" t="s">
        <v>3373</v>
      </c>
      <c r="H600" s="41" t="s">
        <v>27</v>
      </c>
      <c r="I600" s="41" t="s">
        <v>1911</v>
      </c>
    </row>
    <row r="601" spans="1:9">
      <c r="A601" s="139"/>
      <c r="B601" s="41" t="s">
        <v>3374</v>
      </c>
      <c r="C601" s="41" t="s">
        <v>1531</v>
      </c>
      <c r="D601" s="41">
        <v>39732935</v>
      </c>
      <c r="E601" s="41">
        <v>39735696</v>
      </c>
      <c r="F601" s="41" t="s">
        <v>1740</v>
      </c>
      <c r="G601" s="41" t="s">
        <v>3375</v>
      </c>
      <c r="H601" s="41" t="s">
        <v>27</v>
      </c>
      <c r="I601" s="41" t="s">
        <v>1840</v>
      </c>
    </row>
    <row r="602" spans="1:9">
      <c r="A602" s="139"/>
      <c r="B602" s="41" t="s">
        <v>3376</v>
      </c>
      <c r="C602" s="41" t="s">
        <v>1531</v>
      </c>
      <c r="D602" s="41">
        <v>39736235</v>
      </c>
      <c r="E602" s="41">
        <v>39736609</v>
      </c>
      <c r="F602" s="41" t="s">
        <v>27</v>
      </c>
      <c r="G602" s="41" t="s">
        <v>3377</v>
      </c>
      <c r="H602" s="41" t="s">
        <v>27</v>
      </c>
      <c r="I602" s="41" t="s">
        <v>1911</v>
      </c>
    </row>
    <row r="603" spans="1:9">
      <c r="A603" s="139"/>
      <c r="B603" s="41" t="s">
        <v>3378</v>
      </c>
      <c r="C603" s="41" t="s">
        <v>1531</v>
      </c>
      <c r="D603" s="41">
        <v>39740049</v>
      </c>
      <c r="E603" s="41">
        <v>39745781</v>
      </c>
      <c r="F603" s="41" t="s">
        <v>1740</v>
      </c>
      <c r="G603" s="41" t="s">
        <v>3379</v>
      </c>
      <c r="H603" s="41" t="s">
        <v>3380</v>
      </c>
      <c r="I603" s="41" t="s">
        <v>3381</v>
      </c>
    </row>
    <row r="604" spans="1:9">
      <c r="A604" s="139"/>
      <c r="B604" s="41" t="s">
        <v>3382</v>
      </c>
      <c r="C604" s="41" t="s">
        <v>1531</v>
      </c>
      <c r="D604" s="41">
        <v>39747811</v>
      </c>
      <c r="E604" s="41">
        <v>39749465</v>
      </c>
      <c r="F604" s="41" t="s">
        <v>27</v>
      </c>
      <c r="G604" s="41" t="s">
        <v>3383</v>
      </c>
      <c r="H604" s="41" t="s">
        <v>27</v>
      </c>
      <c r="I604" s="41" t="s">
        <v>1920</v>
      </c>
    </row>
    <row r="605" spans="1:9">
      <c r="A605" s="139"/>
      <c r="B605" s="41" t="s">
        <v>3384</v>
      </c>
      <c r="C605" s="41" t="s">
        <v>1531</v>
      </c>
      <c r="D605" s="41">
        <v>39752154</v>
      </c>
      <c r="E605" s="41">
        <v>39754816</v>
      </c>
      <c r="F605" s="41" t="s">
        <v>27</v>
      </c>
      <c r="G605" s="41" t="s">
        <v>3385</v>
      </c>
      <c r="H605" s="41" t="s">
        <v>27</v>
      </c>
      <c r="I605" s="41" t="s">
        <v>3386</v>
      </c>
    </row>
    <row r="606" spans="1:9">
      <c r="A606" s="139"/>
      <c r="B606" s="41" t="s">
        <v>3387</v>
      </c>
      <c r="C606" s="41" t="s">
        <v>1531</v>
      </c>
      <c r="D606" s="41">
        <v>39755505</v>
      </c>
      <c r="E606" s="41">
        <v>39759120</v>
      </c>
      <c r="F606" s="41" t="s">
        <v>1740</v>
      </c>
      <c r="G606" s="41" t="s">
        <v>3388</v>
      </c>
      <c r="H606" s="41" t="s">
        <v>27</v>
      </c>
      <c r="I606" s="41" t="s">
        <v>1985</v>
      </c>
    </row>
    <row r="607" spans="1:9" ht="24">
      <c r="A607" s="139"/>
      <c r="B607" s="41" t="s">
        <v>3389</v>
      </c>
      <c r="C607" s="41" t="s">
        <v>1531</v>
      </c>
      <c r="D607" s="41">
        <v>39773375</v>
      </c>
      <c r="E607" s="41">
        <v>39775740</v>
      </c>
      <c r="F607" s="41" t="s">
        <v>1740</v>
      </c>
      <c r="G607" s="41" t="s">
        <v>3390</v>
      </c>
      <c r="H607" s="41" t="s">
        <v>3391</v>
      </c>
      <c r="I607" s="41" t="s">
        <v>3392</v>
      </c>
    </row>
    <row r="608" spans="1:9">
      <c r="A608" s="139"/>
      <c r="B608" s="41" t="s">
        <v>3393</v>
      </c>
      <c r="C608" s="41" t="s">
        <v>1531</v>
      </c>
      <c r="D608" s="41">
        <v>39781372</v>
      </c>
      <c r="E608" s="41">
        <v>39781707</v>
      </c>
      <c r="F608" s="41" t="s">
        <v>1740</v>
      </c>
      <c r="G608" s="41" t="s">
        <v>27</v>
      </c>
      <c r="H608" s="41" t="s">
        <v>27</v>
      </c>
      <c r="I608" s="41" t="s">
        <v>27</v>
      </c>
    </row>
    <row r="609" spans="1:9" ht="24">
      <c r="A609" s="139"/>
      <c r="B609" s="41" t="s">
        <v>3394</v>
      </c>
      <c r="C609" s="41" t="s">
        <v>1531</v>
      </c>
      <c r="D609" s="41">
        <v>39789110</v>
      </c>
      <c r="E609" s="41">
        <v>39791319</v>
      </c>
      <c r="F609" s="41" t="s">
        <v>1740</v>
      </c>
      <c r="G609" s="41" t="s">
        <v>3390</v>
      </c>
      <c r="H609" s="41" t="s">
        <v>3391</v>
      </c>
      <c r="I609" s="41" t="s">
        <v>3392</v>
      </c>
    </row>
    <row r="610" spans="1:9">
      <c r="A610" s="139">
        <v>37</v>
      </c>
      <c r="B610" s="41" t="s">
        <v>3395</v>
      </c>
      <c r="C610" s="41" t="s">
        <v>1531</v>
      </c>
      <c r="D610" s="41">
        <v>42256369</v>
      </c>
      <c r="E610" s="41">
        <v>42256797</v>
      </c>
      <c r="F610" s="41" t="s">
        <v>27</v>
      </c>
      <c r="G610" s="41" t="s">
        <v>3396</v>
      </c>
      <c r="H610" s="41" t="s">
        <v>27</v>
      </c>
      <c r="I610" s="41" t="s">
        <v>3397</v>
      </c>
    </row>
    <row r="611" spans="1:9">
      <c r="A611" s="139"/>
      <c r="B611" s="41" t="s">
        <v>3398</v>
      </c>
      <c r="C611" s="41" t="s">
        <v>1531</v>
      </c>
      <c r="D611" s="41">
        <v>42261761</v>
      </c>
      <c r="E611" s="41">
        <v>42263489</v>
      </c>
      <c r="F611" s="41" t="s">
        <v>1740</v>
      </c>
      <c r="G611" s="41" t="s">
        <v>3399</v>
      </c>
      <c r="H611" s="41" t="s">
        <v>3400</v>
      </c>
      <c r="I611" s="41" t="s">
        <v>3401</v>
      </c>
    </row>
    <row r="612" spans="1:9" ht="36">
      <c r="A612" s="139"/>
      <c r="B612" s="41" t="s">
        <v>3402</v>
      </c>
      <c r="C612" s="41" t="s">
        <v>1531</v>
      </c>
      <c r="D612" s="41">
        <v>42272236</v>
      </c>
      <c r="E612" s="41">
        <v>42274284</v>
      </c>
      <c r="F612" s="41" t="s">
        <v>1740</v>
      </c>
      <c r="G612" s="41" t="s">
        <v>3403</v>
      </c>
      <c r="H612" s="41" t="s">
        <v>3404</v>
      </c>
      <c r="I612" s="41" t="s">
        <v>3405</v>
      </c>
    </row>
    <row r="613" spans="1:9">
      <c r="A613" s="139"/>
      <c r="B613" s="41" t="s">
        <v>3406</v>
      </c>
      <c r="C613" s="41" t="s">
        <v>1531</v>
      </c>
      <c r="D613" s="41">
        <v>42289656</v>
      </c>
      <c r="E613" s="41">
        <v>42292027</v>
      </c>
      <c r="F613" s="41" t="s">
        <v>27</v>
      </c>
      <c r="G613" s="41" t="s">
        <v>27</v>
      </c>
      <c r="H613" s="41" t="s">
        <v>27</v>
      </c>
      <c r="I613" s="41" t="s">
        <v>27</v>
      </c>
    </row>
    <row r="614" spans="1:9">
      <c r="A614" s="139"/>
      <c r="B614" s="41" t="s">
        <v>3407</v>
      </c>
      <c r="C614" s="41" t="s">
        <v>1531</v>
      </c>
      <c r="D614" s="41">
        <v>42294720</v>
      </c>
      <c r="E614" s="41">
        <v>42297635</v>
      </c>
      <c r="F614" s="41" t="s">
        <v>1740</v>
      </c>
      <c r="G614" s="41" t="s">
        <v>3408</v>
      </c>
      <c r="H614" s="41" t="s">
        <v>27</v>
      </c>
      <c r="I614" s="41" t="s">
        <v>3409</v>
      </c>
    </row>
    <row r="615" spans="1:9">
      <c r="A615" s="139"/>
      <c r="B615" s="41" t="s">
        <v>3410</v>
      </c>
      <c r="C615" s="41" t="s">
        <v>1531</v>
      </c>
      <c r="D615" s="41">
        <v>42298218</v>
      </c>
      <c r="E615" s="41">
        <v>42298747</v>
      </c>
      <c r="F615" s="41" t="s">
        <v>27</v>
      </c>
      <c r="G615" s="41" t="s">
        <v>3411</v>
      </c>
      <c r="H615" s="41" t="s">
        <v>27</v>
      </c>
      <c r="I615" s="41" t="s">
        <v>3412</v>
      </c>
    </row>
    <row r="616" spans="1:9" ht="24">
      <c r="A616" s="139"/>
      <c r="B616" s="41" t="s">
        <v>3413</v>
      </c>
      <c r="C616" s="41" t="s">
        <v>1531</v>
      </c>
      <c r="D616" s="41">
        <v>42301868</v>
      </c>
      <c r="E616" s="41">
        <v>42305596</v>
      </c>
      <c r="F616" s="41" t="s">
        <v>27</v>
      </c>
      <c r="G616" s="41" t="s">
        <v>3414</v>
      </c>
      <c r="H616" s="41" t="s">
        <v>3415</v>
      </c>
      <c r="I616" s="41" t="s">
        <v>3416</v>
      </c>
    </row>
    <row r="617" spans="1:9" ht="72">
      <c r="A617" s="139"/>
      <c r="B617" s="41" t="s">
        <v>3417</v>
      </c>
      <c r="C617" s="41" t="s">
        <v>1531</v>
      </c>
      <c r="D617" s="41">
        <v>42308037</v>
      </c>
      <c r="E617" s="41">
        <v>42315456</v>
      </c>
      <c r="F617" s="41" t="s">
        <v>1740</v>
      </c>
      <c r="G617" s="41" t="s">
        <v>3418</v>
      </c>
      <c r="H617" s="41" t="s">
        <v>3419</v>
      </c>
      <c r="I617" s="41" t="s">
        <v>3420</v>
      </c>
    </row>
    <row r="618" spans="1:9">
      <c r="A618" s="139"/>
      <c r="B618" s="41" t="s">
        <v>3421</v>
      </c>
      <c r="C618" s="41" t="s">
        <v>1531</v>
      </c>
      <c r="D618" s="41">
        <v>42315750</v>
      </c>
      <c r="E618" s="41">
        <v>42318572</v>
      </c>
      <c r="F618" s="41" t="s">
        <v>27</v>
      </c>
      <c r="G618" s="41" t="s">
        <v>3422</v>
      </c>
      <c r="H618" s="41" t="s">
        <v>27</v>
      </c>
      <c r="I618" s="41" t="s">
        <v>3423</v>
      </c>
    </row>
    <row r="619" spans="1:9">
      <c r="A619" s="139"/>
      <c r="B619" s="41" t="s">
        <v>3424</v>
      </c>
      <c r="C619" s="41" t="s">
        <v>1531</v>
      </c>
      <c r="D619" s="41">
        <v>42320423</v>
      </c>
      <c r="E619" s="41">
        <v>42323845</v>
      </c>
      <c r="F619" s="41" t="s">
        <v>1740</v>
      </c>
      <c r="G619" s="41" t="s">
        <v>3425</v>
      </c>
      <c r="H619" s="41" t="s">
        <v>27</v>
      </c>
      <c r="I619" s="41" t="s">
        <v>3426</v>
      </c>
    </row>
    <row r="620" spans="1:9">
      <c r="A620" s="139"/>
      <c r="B620" s="41" t="s">
        <v>3427</v>
      </c>
      <c r="C620" s="41" t="s">
        <v>1531</v>
      </c>
      <c r="D620" s="41">
        <v>42324022</v>
      </c>
      <c r="E620" s="41">
        <v>42329967</v>
      </c>
      <c r="F620" s="41" t="s">
        <v>1740</v>
      </c>
      <c r="G620" s="41" t="s">
        <v>27</v>
      </c>
      <c r="H620" s="41" t="s">
        <v>27</v>
      </c>
      <c r="I620" s="41" t="s">
        <v>27</v>
      </c>
    </row>
    <row r="621" spans="1:9">
      <c r="A621" s="139"/>
      <c r="B621" s="41" t="s">
        <v>3428</v>
      </c>
      <c r="C621" s="41" t="s">
        <v>1531</v>
      </c>
      <c r="D621" s="41">
        <v>42332839</v>
      </c>
      <c r="E621" s="41">
        <v>42334653</v>
      </c>
      <c r="F621" s="41" t="s">
        <v>27</v>
      </c>
      <c r="G621" s="41" t="s">
        <v>3429</v>
      </c>
      <c r="H621" s="41" t="s">
        <v>3430</v>
      </c>
      <c r="I621" s="41" t="s">
        <v>3431</v>
      </c>
    </row>
    <row r="622" spans="1:9">
      <c r="A622" s="139">
        <v>38</v>
      </c>
      <c r="B622" s="41" t="s">
        <v>3432</v>
      </c>
      <c r="C622" s="41" t="s">
        <v>1531</v>
      </c>
      <c r="D622" s="41">
        <v>43772683</v>
      </c>
      <c r="E622" s="41">
        <v>43773371</v>
      </c>
      <c r="F622" s="41" t="s">
        <v>1740</v>
      </c>
      <c r="G622" s="41" t="s">
        <v>3433</v>
      </c>
      <c r="H622" s="41" t="s">
        <v>27</v>
      </c>
      <c r="I622" s="41" t="s">
        <v>3434</v>
      </c>
    </row>
    <row r="623" spans="1:9">
      <c r="A623" s="139"/>
      <c r="B623" s="41" t="s">
        <v>3435</v>
      </c>
      <c r="C623" s="41" t="s">
        <v>1531</v>
      </c>
      <c r="D623" s="41">
        <v>43774016</v>
      </c>
      <c r="E623" s="41">
        <v>43776015</v>
      </c>
      <c r="F623" s="41" t="s">
        <v>27</v>
      </c>
      <c r="G623" s="41" t="s">
        <v>3436</v>
      </c>
      <c r="H623" s="41" t="s">
        <v>3437</v>
      </c>
      <c r="I623" s="41" t="s">
        <v>3438</v>
      </c>
    </row>
    <row r="624" spans="1:9">
      <c r="A624" s="139"/>
      <c r="B624" s="41" t="s">
        <v>3439</v>
      </c>
      <c r="C624" s="41" t="s">
        <v>1531</v>
      </c>
      <c r="D624" s="41">
        <v>43778726</v>
      </c>
      <c r="E624" s="41">
        <v>43781653</v>
      </c>
      <c r="F624" s="41" t="s">
        <v>27</v>
      </c>
      <c r="G624" s="41" t="s">
        <v>3440</v>
      </c>
      <c r="H624" s="41" t="s">
        <v>27</v>
      </c>
      <c r="I624" s="41" t="s">
        <v>3441</v>
      </c>
    </row>
    <row r="625" spans="1:9">
      <c r="A625" s="139"/>
      <c r="B625" s="41" t="s">
        <v>3442</v>
      </c>
      <c r="C625" s="41" t="s">
        <v>1531</v>
      </c>
      <c r="D625" s="41">
        <v>43783292</v>
      </c>
      <c r="E625" s="41">
        <v>43786268</v>
      </c>
      <c r="F625" s="41" t="s">
        <v>1740</v>
      </c>
      <c r="G625" s="41" t="s">
        <v>3443</v>
      </c>
      <c r="H625" s="41" t="s">
        <v>27</v>
      </c>
      <c r="I625" s="41" t="s">
        <v>3444</v>
      </c>
    </row>
    <row r="626" spans="1:9">
      <c r="A626" s="139"/>
      <c r="B626" s="41" t="s">
        <v>3445</v>
      </c>
      <c r="C626" s="41" t="s">
        <v>1531</v>
      </c>
      <c r="D626" s="41">
        <v>43786841</v>
      </c>
      <c r="E626" s="41">
        <v>43787881</v>
      </c>
      <c r="F626" s="41" t="s">
        <v>27</v>
      </c>
      <c r="G626" s="41" t="s">
        <v>3446</v>
      </c>
      <c r="H626" s="41" t="s">
        <v>27</v>
      </c>
      <c r="I626" s="41" t="s">
        <v>3447</v>
      </c>
    </row>
    <row r="627" spans="1:9" ht="24">
      <c r="A627" s="139"/>
      <c r="B627" s="41" t="s">
        <v>3448</v>
      </c>
      <c r="C627" s="41" t="s">
        <v>1531</v>
      </c>
      <c r="D627" s="41">
        <v>43792458</v>
      </c>
      <c r="E627" s="41">
        <v>43793710</v>
      </c>
      <c r="F627" s="41" t="s">
        <v>27</v>
      </c>
      <c r="G627" s="41" t="s">
        <v>3449</v>
      </c>
      <c r="H627" s="41" t="s">
        <v>3450</v>
      </c>
      <c r="I627" s="41" t="s">
        <v>3451</v>
      </c>
    </row>
    <row r="628" spans="1:9">
      <c r="A628" s="139"/>
      <c r="B628" s="41" t="s">
        <v>3452</v>
      </c>
      <c r="C628" s="41" t="s">
        <v>1531</v>
      </c>
      <c r="D628" s="41">
        <v>43804649</v>
      </c>
      <c r="E628" s="41">
        <v>43805379</v>
      </c>
      <c r="F628" s="41" t="s">
        <v>1740</v>
      </c>
      <c r="G628" s="41" t="s">
        <v>3453</v>
      </c>
      <c r="H628" s="41" t="s">
        <v>27</v>
      </c>
      <c r="I628" s="41" t="s">
        <v>3454</v>
      </c>
    </row>
    <row r="629" spans="1:9" ht="36">
      <c r="A629" s="139"/>
      <c r="B629" s="41" t="s">
        <v>3455</v>
      </c>
      <c r="C629" s="41" t="s">
        <v>1531</v>
      </c>
      <c r="D629" s="41">
        <v>43807098</v>
      </c>
      <c r="E629" s="41">
        <v>43814433</v>
      </c>
      <c r="F629" s="41" t="s">
        <v>1740</v>
      </c>
      <c r="G629" s="41" t="s">
        <v>3456</v>
      </c>
      <c r="H629" s="41" t="s">
        <v>3457</v>
      </c>
      <c r="I629" s="41" t="s">
        <v>3458</v>
      </c>
    </row>
    <row r="630" spans="1:9" ht="24">
      <c r="A630" s="139"/>
      <c r="B630" s="41" t="s">
        <v>3459</v>
      </c>
      <c r="C630" s="41" t="s">
        <v>1531</v>
      </c>
      <c r="D630" s="41">
        <v>43816468</v>
      </c>
      <c r="E630" s="41">
        <v>43818884</v>
      </c>
      <c r="F630" s="41" t="s">
        <v>1740</v>
      </c>
      <c r="G630" s="41" t="s">
        <v>3460</v>
      </c>
      <c r="H630" s="41" t="s">
        <v>3461</v>
      </c>
      <c r="I630" s="41" t="s">
        <v>3462</v>
      </c>
    </row>
    <row r="631" spans="1:9">
      <c r="A631" s="139"/>
      <c r="B631" s="41" t="s">
        <v>3463</v>
      </c>
      <c r="C631" s="41" t="s">
        <v>1531</v>
      </c>
      <c r="D631" s="41">
        <v>43819120</v>
      </c>
      <c r="E631" s="41">
        <v>43820131</v>
      </c>
      <c r="F631" s="41" t="s">
        <v>27</v>
      </c>
      <c r="G631" s="41" t="s">
        <v>3464</v>
      </c>
      <c r="H631" s="41" t="s">
        <v>27</v>
      </c>
      <c r="I631" s="41" t="s">
        <v>2000</v>
      </c>
    </row>
    <row r="632" spans="1:9">
      <c r="A632" s="139"/>
      <c r="B632" s="41" t="s">
        <v>3465</v>
      </c>
      <c r="C632" s="41" t="s">
        <v>1531</v>
      </c>
      <c r="D632" s="41">
        <v>43825337</v>
      </c>
      <c r="E632" s="41">
        <v>43826413</v>
      </c>
      <c r="F632" s="41" t="s">
        <v>27</v>
      </c>
      <c r="G632" s="41" t="s">
        <v>3466</v>
      </c>
      <c r="H632" s="41" t="s">
        <v>27</v>
      </c>
      <c r="I632" s="41" t="s">
        <v>3467</v>
      </c>
    </row>
    <row r="633" spans="1:9">
      <c r="A633" s="139"/>
      <c r="B633" s="41" t="s">
        <v>3468</v>
      </c>
      <c r="C633" s="41" t="s">
        <v>1531</v>
      </c>
      <c r="D633" s="41">
        <v>43829292</v>
      </c>
      <c r="E633" s="41">
        <v>43831283</v>
      </c>
      <c r="F633" s="41" t="s">
        <v>1740</v>
      </c>
      <c r="G633" s="41" t="s">
        <v>3469</v>
      </c>
      <c r="H633" s="41" t="s">
        <v>27</v>
      </c>
      <c r="I633" s="41" t="s">
        <v>3470</v>
      </c>
    </row>
    <row r="634" spans="1:9">
      <c r="A634" s="139"/>
      <c r="B634" s="41" t="s">
        <v>3471</v>
      </c>
      <c r="C634" s="41" t="s">
        <v>1531</v>
      </c>
      <c r="D634" s="41">
        <v>43831482</v>
      </c>
      <c r="E634" s="41">
        <v>43833929</v>
      </c>
      <c r="F634" s="41" t="s">
        <v>27</v>
      </c>
      <c r="G634" s="41" t="s">
        <v>3472</v>
      </c>
      <c r="H634" s="41" t="s">
        <v>27</v>
      </c>
      <c r="I634" s="41" t="s">
        <v>3473</v>
      </c>
    </row>
    <row r="635" spans="1:9" ht="48">
      <c r="A635" s="139"/>
      <c r="B635" s="41" t="s">
        <v>3474</v>
      </c>
      <c r="C635" s="41" t="s">
        <v>1531</v>
      </c>
      <c r="D635" s="41">
        <v>43835539</v>
      </c>
      <c r="E635" s="41">
        <v>43840074</v>
      </c>
      <c r="F635" s="41" t="s">
        <v>27</v>
      </c>
      <c r="G635" s="41" t="s">
        <v>3475</v>
      </c>
      <c r="H635" s="41" t="s">
        <v>3476</v>
      </c>
      <c r="I635" s="41" t="s">
        <v>3477</v>
      </c>
    </row>
    <row r="636" spans="1:9">
      <c r="A636" s="139"/>
      <c r="B636" s="41" t="s">
        <v>3478</v>
      </c>
      <c r="C636" s="41" t="s">
        <v>1531</v>
      </c>
      <c r="D636" s="41">
        <v>43848443</v>
      </c>
      <c r="E636" s="41">
        <v>43849063</v>
      </c>
      <c r="F636" s="41" t="s">
        <v>27</v>
      </c>
      <c r="G636" s="41" t="s">
        <v>3479</v>
      </c>
      <c r="H636" s="41" t="s">
        <v>27</v>
      </c>
      <c r="I636" s="41" t="s">
        <v>3480</v>
      </c>
    </row>
    <row r="637" spans="1:9" ht="24">
      <c r="A637" s="139">
        <v>39</v>
      </c>
      <c r="B637" s="41" t="s">
        <v>3481</v>
      </c>
      <c r="C637" s="41" t="s">
        <v>1593</v>
      </c>
      <c r="D637" s="41">
        <v>516240</v>
      </c>
      <c r="E637" s="41">
        <v>517510</v>
      </c>
      <c r="F637" s="41" t="s">
        <v>1740</v>
      </c>
      <c r="G637" s="41" t="s">
        <v>3482</v>
      </c>
      <c r="H637" s="41" t="s">
        <v>3483</v>
      </c>
      <c r="I637" s="41" t="s">
        <v>3484</v>
      </c>
    </row>
    <row r="638" spans="1:9" ht="24">
      <c r="A638" s="139"/>
      <c r="B638" s="41" t="s">
        <v>3485</v>
      </c>
      <c r="C638" s="41" t="s">
        <v>1593</v>
      </c>
      <c r="D638" s="41">
        <v>525159</v>
      </c>
      <c r="E638" s="41">
        <v>528069</v>
      </c>
      <c r="F638" s="41" t="s">
        <v>27</v>
      </c>
      <c r="G638" s="41" t="s">
        <v>3486</v>
      </c>
      <c r="H638" s="41" t="s">
        <v>27</v>
      </c>
      <c r="I638" s="41" t="s">
        <v>3487</v>
      </c>
    </row>
    <row r="639" spans="1:9" ht="24">
      <c r="A639" s="139"/>
      <c r="B639" s="41" t="s">
        <v>3488</v>
      </c>
      <c r="C639" s="41" t="s">
        <v>1593</v>
      </c>
      <c r="D639" s="41">
        <v>534486</v>
      </c>
      <c r="E639" s="41">
        <v>537533</v>
      </c>
      <c r="F639" s="41" t="s">
        <v>1740</v>
      </c>
      <c r="G639" s="41" t="s">
        <v>3489</v>
      </c>
      <c r="H639" s="41" t="s">
        <v>3490</v>
      </c>
      <c r="I639" s="41" t="s">
        <v>3491</v>
      </c>
    </row>
    <row r="640" spans="1:9">
      <c r="A640" s="139"/>
      <c r="B640" s="41" t="s">
        <v>3492</v>
      </c>
      <c r="C640" s="41" t="s">
        <v>1593</v>
      </c>
      <c r="D640" s="41">
        <v>540464</v>
      </c>
      <c r="E640" s="41">
        <v>542168</v>
      </c>
      <c r="F640" s="41" t="s">
        <v>27</v>
      </c>
      <c r="G640" s="41" t="s">
        <v>27</v>
      </c>
      <c r="H640" s="41" t="s">
        <v>27</v>
      </c>
      <c r="I640" s="41" t="s">
        <v>27</v>
      </c>
    </row>
    <row r="641" spans="1:9">
      <c r="A641" s="139"/>
      <c r="B641" s="41" t="s">
        <v>3493</v>
      </c>
      <c r="C641" s="41" t="s">
        <v>1593</v>
      </c>
      <c r="D641" s="41">
        <v>548621</v>
      </c>
      <c r="E641" s="41">
        <v>549371</v>
      </c>
      <c r="F641" s="41" t="s">
        <v>27</v>
      </c>
      <c r="G641" s="41" t="s">
        <v>27</v>
      </c>
      <c r="H641" s="41" t="s">
        <v>27</v>
      </c>
      <c r="I641" s="41" t="s">
        <v>27</v>
      </c>
    </row>
    <row r="642" spans="1:9">
      <c r="A642" s="139"/>
      <c r="B642" s="41" t="s">
        <v>3494</v>
      </c>
      <c r="C642" s="41" t="s">
        <v>1593</v>
      </c>
      <c r="D642" s="41">
        <v>557060</v>
      </c>
      <c r="E642" s="41">
        <v>557704</v>
      </c>
      <c r="F642" s="41" t="s">
        <v>1740</v>
      </c>
      <c r="G642" s="41" t="s">
        <v>27</v>
      </c>
      <c r="H642" s="41" t="s">
        <v>27</v>
      </c>
      <c r="I642" s="41" t="s">
        <v>27</v>
      </c>
    </row>
    <row r="643" spans="1:9">
      <c r="A643" s="139"/>
      <c r="B643" s="41" t="s">
        <v>3495</v>
      </c>
      <c r="C643" s="41" t="s">
        <v>1593</v>
      </c>
      <c r="D643" s="41">
        <v>587990</v>
      </c>
      <c r="E643" s="41">
        <v>590429</v>
      </c>
      <c r="F643" s="41" t="s">
        <v>27</v>
      </c>
      <c r="G643" s="41" t="s">
        <v>27</v>
      </c>
      <c r="H643" s="41" t="s">
        <v>27</v>
      </c>
      <c r="I643" s="41" t="s">
        <v>27</v>
      </c>
    </row>
    <row r="644" spans="1:9">
      <c r="A644" s="139">
        <v>40</v>
      </c>
      <c r="B644" s="41" t="s">
        <v>3496</v>
      </c>
      <c r="C644" s="41" t="s">
        <v>1593</v>
      </c>
      <c r="D644" s="41">
        <v>5427911</v>
      </c>
      <c r="E644" s="41">
        <v>5428231</v>
      </c>
      <c r="F644" s="41" t="s">
        <v>1740</v>
      </c>
      <c r="G644" s="41" t="s">
        <v>3497</v>
      </c>
      <c r="H644" s="41" t="s">
        <v>27</v>
      </c>
      <c r="I644" s="41" t="s">
        <v>3498</v>
      </c>
    </row>
    <row r="645" spans="1:9">
      <c r="A645" s="139"/>
      <c r="B645" s="41" t="s">
        <v>3499</v>
      </c>
      <c r="C645" s="41" t="s">
        <v>1593</v>
      </c>
      <c r="D645" s="41">
        <v>5440566</v>
      </c>
      <c r="E645" s="41">
        <v>5442985</v>
      </c>
      <c r="F645" s="41" t="s">
        <v>27</v>
      </c>
      <c r="G645" s="41" t="s">
        <v>3500</v>
      </c>
      <c r="H645" s="41" t="s">
        <v>27</v>
      </c>
      <c r="I645" s="41" t="s">
        <v>3501</v>
      </c>
    </row>
    <row r="646" spans="1:9">
      <c r="A646" s="139"/>
      <c r="B646" s="41" t="s">
        <v>3502</v>
      </c>
      <c r="C646" s="41" t="s">
        <v>1593</v>
      </c>
      <c r="D646" s="41">
        <v>5449471</v>
      </c>
      <c r="E646" s="41">
        <v>5450405</v>
      </c>
      <c r="F646" s="41" t="s">
        <v>27</v>
      </c>
      <c r="G646" s="41" t="s">
        <v>27</v>
      </c>
      <c r="H646" s="41" t="s">
        <v>27</v>
      </c>
      <c r="I646" s="41" t="s">
        <v>27</v>
      </c>
    </row>
    <row r="647" spans="1:9">
      <c r="A647" s="139"/>
      <c r="B647" s="41" t="s">
        <v>3503</v>
      </c>
      <c r="C647" s="41" t="s">
        <v>1593</v>
      </c>
      <c r="D647" s="41">
        <v>5474489</v>
      </c>
      <c r="E647" s="41">
        <v>5476275</v>
      </c>
      <c r="F647" s="41" t="s">
        <v>27</v>
      </c>
      <c r="G647" s="41" t="s">
        <v>27</v>
      </c>
      <c r="H647" s="41" t="s">
        <v>27</v>
      </c>
      <c r="I647" s="41" t="s">
        <v>27</v>
      </c>
    </row>
    <row r="648" spans="1:9">
      <c r="A648" s="139"/>
      <c r="B648" s="41" t="s">
        <v>3504</v>
      </c>
      <c r="C648" s="41" t="s">
        <v>1593</v>
      </c>
      <c r="D648" s="41">
        <v>5477142</v>
      </c>
      <c r="E648" s="41">
        <v>5478918</v>
      </c>
      <c r="F648" s="41" t="s">
        <v>1740</v>
      </c>
      <c r="G648" s="41" t="s">
        <v>27</v>
      </c>
      <c r="H648" s="41" t="s">
        <v>27</v>
      </c>
      <c r="I648" s="41" t="s">
        <v>27</v>
      </c>
    </row>
    <row r="649" spans="1:9">
      <c r="A649" s="139"/>
      <c r="B649" s="41" t="s">
        <v>3505</v>
      </c>
      <c r="C649" s="41" t="s">
        <v>1593</v>
      </c>
      <c r="D649" s="41">
        <v>5486711</v>
      </c>
      <c r="E649" s="41">
        <v>5488076</v>
      </c>
      <c r="F649" s="41" t="s">
        <v>1740</v>
      </c>
      <c r="G649" s="41" t="s">
        <v>3506</v>
      </c>
      <c r="H649" s="41" t="s">
        <v>27</v>
      </c>
      <c r="I649" s="41" t="s">
        <v>3507</v>
      </c>
    </row>
    <row r="650" spans="1:9">
      <c r="A650" s="139"/>
      <c r="B650" s="41" t="s">
        <v>3508</v>
      </c>
      <c r="C650" s="41" t="s">
        <v>1593</v>
      </c>
      <c r="D650" s="41">
        <v>5489273</v>
      </c>
      <c r="E650" s="41">
        <v>5489578</v>
      </c>
      <c r="F650" s="41" t="s">
        <v>1740</v>
      </c>
      <c r="G650" s="41" t="s">
        <v>27</v>
      </c>
      <c r="H650" s="41" t="s">
        <v>27</v>
      </c>
      <c r="I650" s="41" t="s">
        <v>27</v>
      </c>
    </row>
    <row r="651" spans="1:9">
      <c r="A651" s="139"/>
      <c r="B651" s="41" t="s">
        <v>3509</v>
      </c>
      <c r="C651" s="41" t="s">
        <v>1593</v>
      </c>
      <c r="D651" s="41">
        <v>5502776</v>
      </c>
      <c r="E651" s="41">
        <v>5503580</v>
      </c>
      <c r="F651" s="41" t="s">
        <v>27</v>
      </c>
      <c r="G651" s="41" t="s">
        <v>27</v>
      </c>
      <c r="H651" s="41" t="s">
        <v>27</v>
      </c>
      <c r="I651" s="41" t="s">
        <v>27</v>
      </c>
    </row>
    <row r="652" spans="1:9" ht="24">
      <c r="A652" s="139">
        <v>41</v>
      </c>
      <c r="B652" s="41" t="s">
        <v>3510</v>
      </c>
      <c r="C652" s="41" t="s">
        <v>1593</v>
      </c>
      <c r="D652" s="41">
        <v>35408820</v>
      </c>
      <c r="E652" s="41">
        <v>35409501</v>
      </c>
      <c r="F652" s="41" t="s">
        <v>27</v>
      </c>
      <c r="G652" s="41" t="s">
        <v>3511</v>
      </c>
      <c r="H652" s="41" t="s">
        <v>3512</v>
      </c>
      <c r="I652" s="41" t="s">
        <v>3513</v>
      </c>
    </row>
    <row r="653" spans="1:9">
      <c r="A653" s="139"/>
      <c r="B653" s="41" t="s">
        <v>3514</v>
      </c>
      <c r="C653" s="41" t="s">
        <v>1593</v>
      </c>
      <c r="D653" s="41">
        <v>35417326</v>
      </c>
      <c r="E653" s="41">
        <v>35419528</v>
      </c>
      <c r="F653" s="41" t="s">
        <v>27</v>
      </c>
      <c r="G653" s="41" t="s">
        <v>3515</v>
      </c>
      <c r="H653" s="41" t="s">
        <v>27</v>
      </c>
      <c r="I653" s="41" t="s">
        <v>3516</v>
      </c>
    </row>
    <row r="654" spans="1:9" ht="36">
      <c r="A654" s="139"/>
      <c r="B654" s="41" t="s">
        <v>3517</v>
      </c>
      <c r="C654" s="41" t="s">
        <v>1593</v>
      </c>
      <c r="D654" s="41">
        <v>35430438</v>
      </c>
      <c r="E654" s="41">
        <v>35431780</v>
      </c>
      <c r="F654" s="41" t="s">
        <v>1740</v>
      </c>
      <c r="G654" s="41" t="s">
        <v>3518</v>
      </c>
      <c r="H654" s="41" t="s">
        <v>3519</v>
      </c>
      <c r="I654" s="41" t="s">
        <v>3520</v>
      </c>
    </row>
    <row r="655" spans="1:9">
      <c r="A655" s="139"/>
      <c r="B655" s="41" t="s">
        <v>3521</v>
      </c>
      <c r="C655" s="41" t="s">
        <v>1593</v>
      </c>
      <c r="D655" s="41">
        <v>35446335</v>
      </c>
      <c r="E655" s="41">
        <v>35448082</v>
      </c>
      <c r="F655" s="41" t="s">
        <v>1740</v>
      </c>
      <c r="G655" s="41" t="s">
        <v>3522</v>
      </c>
      <c r="H655" s="41" t="s">
        <v>3523</v>
      </c>
      <c r="I655" s="41" t="s">
        <v>3524</v>
      </c>
    </row>
    <row r="656" spans="1:9">
      <c r="A656" s="139"/>
      <c r="B656" s="41" t="s">
        <v>3525</v>
      </c>
      <c r="C656" s="41" t="s">
        <v>1593</v>
      </c>
      <c r="D656" s="41">
        <v>35455139</v>
      </c>
      <c r="E656" s="41">
        <v>35456261</v>
      </c>
      <c r="F656" s="41" t="s">
        <v>1740</v>
      </c>
      <c r="G656" s="41" t="s">
        <v>3526</v>
      </c>
      <c r="H656" s="41" t="s">
        <v>27</v>
      </c>
      <c r="I656" s="41" t="s">
        <v>1858</v>
      </c>
    </row>
    <row r="657" spans="1:9">
      <c r="A657" s="139"/>
      <c r="B657" s="41" t="s">
        <v>3527</v>
      </c>
      <c r="C657" s="41" t="s">
        <v>1593</v>
      </c>
      <c r="D657" s="41">
        <v>35456440</v>
      </c>
      <c r="E657" s="41">
        <v>35458600</v>
      </c>
      <c r="F657" s="41" t="s">
        <v>27</v>
      </c>
      <c r="G657" s="41" t="s">
        <v>3528</v>
      </c>
      <c r="H657" s="41" t="s">
        <v>27</v>
      </c>
      <c r="I657" s="41" t="s">
        <v>3313</v>
      </c>
    </row>
    <row r="658" spans="1:9">
      <c r="A658" s="139"/>
      <c r="B658" s="41" t="s">
        <v>3529</v>
      </c>
      <c r="C658" s="41" t="s">
        <v>1593</v>
      </c>
      <c r="D658" s="41">
        <v>35460922</v>
      </c>
      <c r="E658" s="41">
        <v>35461362</v>
      </c>
      <c r="F658" s="41" t="s">
        <v>1740</v>
      </c>
      <c r="G658" s="41" t="s">
        <v>3530</v>
      </c>
      <c r="H658" s="41" t="s">
        <v>27</v>
      </c>
      <c r="I658" s="41" t="s">
        <v>2912</v>
      </c>
    </row>
    <row r="659" spans="1:9">
      <c r="A659" s="139"/>
      <c r="B659" s="41" t="s">
        <v>3531</v>
      </c>
      <c r="C659" s="41" t="s">
        <v>1593</v>
      </c>
      <c r="D659" s="41">
        <v>35477506</v>
      </c>
      <c r="E659" s="41">
        <v>35481031</v>
      </c>
      <c r="F659" s="41" t="s">
        <v>1740</v>
      </c>
      <c r="G659" s="41" t="s">
        <v>27</v>
      </c>
      <c r="H659" s="41" t="s">
        <v>27</v>
      </c>
      <c r="I659" s="41" t="s">
        <v>27</v>
      </c>
    </row>
    <row r="660" spans="1:9">
      <c r="A660" s="139"/>
      <c r="B660" s="41" t="s">
        <v>3532</v>
      </c>
      <c r="C660" s="41" t="s">
        <v>1593</v>
      </c>
      <c r="D660" s="41">
        <v>35485874</v>
      </c>
      <c r="E660" s="41">
        <v>35487340</v>
      </c>
      <c r="F660" s="41" t="s">
        <v>27</v>
      </c>
      <c r="G660" s="41" t="s">
        <v>27</v>
      </c>
      <c r="H660" s="41" t="s">
        <v>27</v>
      </c>
      <c r="I660" s="41" t="s">
        <v>27</v>
      </c>
    </row>
    <row r="661" spans="1:9">
      <c r="A661" s="139"/>
      <c r="B661" s="41" t="s">
        <v>3533</v>
      </c>
      <c r="C661" s="41" t="s">
        <v>1593</v>
      </c>
      <c r="D661" s="41">
        <v>35492688</v>
      </c>
      <c r="E661" s="41">
        <v>35494063</v>
      </c>
      <c r="F661" s="41" t="s">
        <v>27</v>
      </c>
      <c r="G661" s="41" t="s">
        <v>27</v>
      </c>
      <c r="H661" s="41" t="s">
        <v>27</v>
      </c>
      <c r="I661" s="41" t="s">
        <v>27</v>
      </c>
    </row>
    <row r="662" spans="1:9" ht="24">
      <c r="A662" s="139"/>
      <c r="B662" s="41" t="s">
        <v>3534</v>
      </c>
      <c r="C662" s="41" t="s">
        <v>1593</v>
      </c>
      <c r="D662" s="41">
        <v>35503118</v>
      </c>
      <c r="E662" s="41">
        <v>35503937</v>
      </c>
      <c r="F662" s="41" t="s">
        <v>1740</v>
      </c>
      <c r="G662" s="41" t="s">
        <v>3535</v>
      </c>
      <c r="H662" s="41" t="s">
        <v>3536</v>
      </c>
      <c r="I662" s="41" t="s">
        <v>3537</v>
      </c>
    </row>
    <row r="663" spans="1:9">
      <c r="A663" s="139"/>
      <c r="B663" s="41" t="s">
        <v>3538</v>
      </c>
      <c r="C663" s="41" t="s">
        <v>1593</v>
      </c>
      <c r="D663" s="41">
        <v>35521835</v>
      </c>
      <c r="E663" s="41">
        <v>35522822</v>
      </c>
      <c r="F663" s="41" t="s">
        <v>27</v>
      </c>
      <c r="G663" s="41" t="s">
        <v>27</v>
      </c>
      <c r="H663" s="41" t="s">
        <v>27</v>
      </c>
      <c r="I663" s="41" t="s">
        <v>27</v>
      </c>
    </row>
    <row r="664" spans="1:9">
      <c r="A664" s="139"/>
      <c r="B664" s="41" t="s">
        <v>3539</v>
      </c>
      <c r="C664" s="41" t="s">
        <v>1593</v>
      </c>
      <c r="D664" s="41">
        <v>35525905</v>
      </c>
      <c r="E664" s="41">
        <v>35529015</v>
      </c>
      <c r="F664" s="41" t="s">
        <v>27</v>
      </c>
      <c r="G664" s="41" t="s">
        <v>27</v>
      </c>
      <c r="H664" s="41" t="s">
        <v>27</v>
      </c>
      <c r="I664" s="41" t="s">
        <v>27</v>
      </c>
    </row>
    <row r="665" spans="1:9">
      <c r="A665" s="139">
        <v>42</v>
      </c>
      <c r="B665" s="41" t="s">
        <v>3540</v>
      </c>
      <c r="C665" s="41" t="s">
        <v>1593</v>
      </c>
      <c r="D665" s="41">
        <v>38822536</v>
      </c>
      <c r="E665" s="41">
        <v>38823276</v>
      </c>
      <c r="F665" s="41" t="s">
        <v>1740</v>
      </c>
      <c r="G665" s="41" t="s">
        <v>27</v>
      </c>
      <c r="H665" s="41" t="s">
        <v>27</v>
      </c>
      <c r="I665" s="41" t="s">
        <v>27</v>
      </c>
    </row>
    <row r="666" spans="1:9">
      <c r="A666" s="139"/>
      <c r="B666" s="41" t="s">
        <v>3541</v>
      </c>
      <c r="C666" s="41" t="s">
        <v>1593</v>
      </c>
      <c r="D666" s="41">
        <v>38834811</v>
      </c>
      <c r="E666" s="41">
        <v>38836535</v>
      </c>
      <c r="F666" s="41" t="s">
        <v>27</v>
      </c>
      <c r="G666" s="41" t="s">
        <v>3542</v>
      </c>
      <c r="H666" s="41" t="s">
        <v>3543</v>
      </c>
      <c r="I666" s="41" t="s">
        <v>3544</v>
      </c>
    </row>
    <row r="667" spans="1:9" ht="24">
      <c r="A667" s="139"/>
      <c r="B667" s="41" t="s">
        <v>3545</v>
      </c>
      <c r="C667" s="41" t="s">
        <v>1593</v>
      </c>
      <c r="D667" s="41">
        <v>38838753</v>
      </c>
      <c r="E667" s="41">
        <v>38840444</v>
      </c>
      <c r="F667" s="41" t="s">
        <v>27</v>
      </c>
      <c r="G667" s="41" t="s">
        <v>3546</v>
      </c>
      <c r="H667" s="41" t="s">
        <v>3547</v>
      </c>
      <c r="I667" s="41" t="s">
        <v>3548</v>
      </c>
    </row>
    <row r="668" spans="1:9">
      <c r="A668" s="139"/>
      <c r="B668" s="41" t="s">
        <v>3549</v>
      </c>
      <c r="C668" s="41" t="s">
        <v>1593</v>
      </c>
      <c r="D668" s="41">
        <v>38841210</v>
      </c>
      <c r="E668" s="41">
        <v>38844657</v>
      </c>
      <c r="F668" s="41" t="s">
        <v>27</v>
      </c>
      <c r="G668" s="41" t="s">
        <v>3550</v>
      </c>
      <c r="H668" s="41" t="s">
        <v>3551</v>
      </c>
      <c r="I668" s="41" t="s">
        <v>3552</v>
      </c>
    </row>
    <row r="669" spans="1:9" ht="24">
      <c r="A669" s="139"/>
      <c r="B669" s="41" t="s">
        <v>3553</v>
      </c>
      <c r="C669" s="41" t="s">
        <v>1593</v>
      </c>
      <c r="D669" s="41">
        <v>38852773</v>
      </c>
      <c r="E669" s="41">
        <v>38855583</v>
      </c>
      <c r="F669" s="41" t="s">
        <v>27</v>
      </c>
      <c r="G669" s="41" t="s">
        <v>3554</v>
      </c>
      <c r="H669" s="41" t="s">
        <v>3555</v>
      </c>
      <c r="I669" s="41" t="s">
        <v>3556</v>
      </c>
    </row>
    <row r="670" spans="1:9" ht="24">
      <c r="A670" s="139"/>
      <c r="B670" s="41" t="s">
        <v>3557</v>
      </c>
      <c r="C670" s="41" t="s">
        <v>1593</v>
      </c>
      <c r="D670" s="41">
        <v>38857722</v>
      </c>
      <c r="E670" s="41">
        <v>38864885</v>
      </c>
      <c r="F670" s="41" t="s">
        <v>1740</v>
      </c>
      <c r="G670" s="41" t="s">
        <v>3558</v>
      </c>
      <c r="H670" s="41" t="s">
        <v>3559</v>
      </c>
      <c r="I670" s="41" t="s">
        <v>3560</v>
      </c>
    </row>
    <row r="671" spans="1:9">
      <c r="A671" s="139"/>
      <c r="B671" s="41" t="s">
        <v>3561</v>
      </c>
      <c r="C671" s="41" t="s">
        <v>1593</v>
      </c>
      <c r="D671" s="41">
        <v>38865710</v>
      </c>
      <c r="E671" s="41">
        <v>38866315</v>
      </c>
      <c r="F671" s="41" t="s">
        <v>1740</v>
      </c>
      <c r="G671" s="41" t="s">
        <v>3562</v>
      </c>
      <c r="H671" s="41" t="s">
        <v>27</v>
      </c>
      <c r="I671" s="41" t="s">
        <v>3563</v>
      </c>
    </row>
    <row r="672" spans="1:9">
      <c r="A672" s="139"/>
      <c r="B672" s="41" t="s">
        <v>3564</v>
      </c>
      <c r="C672" s="41" t="s">
        <v>1593</v>
      </c>
      <c r="D672" s="41">
        <v>38868018</v>
      </c>
      <c r="E672" s="41">
        <v>38868438</v>
      </c>
      <c r="F672" s="41" t="s">
        <v>1740</v>
      </c>
      <c r="G672" s="41" t="s">
        <v>3565</v>
      </c>
      <c r="H672" s="41" t="s">
        <v>3566</v>
      </c>
      <c r="I672" s="41" t="s">
        <v>3567</v>
      </c>
    </row>
    <row r="673" spans="1:9" ht="36">
      <c r="A673" s="139"/>
      <c r="B673" s="41" t="s">
        <v>3568</v>
      </c>
      <c r="C673" s="41" t="s">
        <v>1593</v>
      </c>
      <c r="D673" s="41">
        <v>38870226</v>
      </c>
      <c r="E673" s="41">
        <v>38871821</v>
      </c>
      <c r="F673" s="41" t="s">
        <v>27</v>
      </c>
      <c r="G673" s="41" t="s">
        <v>3569</v>
      </c>
      <c r="H673" s="41" t="s">
        <v>27</v>
      </c>
      <c r="I673" s="41" t="s">
        <v>3570</v>
      </c>
    </row>
    <row r="674" spans="1:9" ht="48">
      <c r="A674" s="139"/>
      <c r="B674" s="41" t="s">
        <v>3571</v>
      </c>
      <c r="C674" s="41" t="s">
        <v>1593</v>
      </c>
      <c r="D674" s="41">
        <v>38873791</v>
      </c>
      <c r="E674" s="41">
        <v>38876665</v>
      </c>
      <c r="F674" s="41" t="s">
        <v>27</v>
      </c>
      <c r="G674" s="41" t="s">
        <v>3572</v>
      </c>
      <c r="H674" s="41" t="s">
        <v>3573</v>
      </c>
      <c r="I674" s="41" t="s">
        <v>3574</v>
      </c>
    </row>
    <row r="675" spans="1:9" ht="36">
      <c r="A675" s="139"/>
      <c r="B675" s="41" t="s">
        <v>3575</v>
      </c>
      <c r="C675" s="41" t="s">
        <v>1593</v>
      </c>
      <c r="D675" s="41">
        <v>38880147</v>
      </c>
      <c r="E675" s="41">
        <v>38880844</v>
      </c>
      <c r="F675" s="41" t="s">
        <v>1740</v>
      </c>
      <c r="G675" s="41" t="s">
        <v>3576</v>
      </c>
      <c r="H675" s="41" t="s">
        <v>3577</v>
      </c>
      <c r="I675" s="41" t="s">
        <v>3578</v>
      </c>
    </row>
    <row r="676" spans="1:9">
      <c r="A676" s="139"/>
      <c r="B676" s="41" t="s">
        <v>3579</v>
      </c>
      <c r="C676" s="41" t="s">
        <v>1593</v>
      </c>
      <c r="D676" s="41">
        <v>38882538</v>
      </c>
      <c r="E676" s="41">
        <v>38883948</v>
      </c>
      <c r="F676" s="41" t="s">
        <v>1740</v>
      </c>
      <c r="G676" s="41" t="s">
        <v>3580</v>
      </c>
      <c r="H676" s="41" t="s">
        <v>27</v>
      </c>
      <c r="I676" s="41" t="s">
        <v>2514</v>
      </c>
    </row>
    <row r="677" spans="1:9">
      <c r="A677" s="139"/>
      <c r="B677" s="41" t="s">
        <v>3581</v>
      </c>
      <c r="C677" s="41" t="s">
        <v>1593</v>
      </c>
      <c r="D677" s="41">
        <v>38884661</v>
      </c>
      <c r="E677" s="41">
        <v>38888223</v>
      </c>
      <c r="F677" s="41" t="s">
        <v>27</v>
      </c>
      <c r="G677" s="41" t="s">
        <v>3582</v>
      </c>
      <c r="H677" s="41" t="s">
        <v>27</v>
      </c>
      <c r="I677" s="41" t="s">
        <v>3583</v>
      </c>
    </row>
    <row r="678" spans="1:9">
      <c r="A678" s="139">
        <v>43</v>
      </c>
      <c r="B678" s="41" t="s">
        <v>3584</v>
      </c>
      <c r="C678" s="41" t="s">
        <v>1656</v>
      </c>
      <c r="D678" s="41">
        <v>736157</v>
      </c>
      <c r="E678" s="41">
        <v>737808</v>
      </c>
      <c r="F678" s="41" t="s">
        <v>27</v>
      </c>
      <c r="G678" s="41" t="s">
        <v>27</v>
      </c>
      <c r="H678" s="41" t="s">
        <v>27</v>
      </c>
      <c r="I678" s="41" t="s">
        <v>27</v>
      </c>
    </row>
    <row r="679" spans="1:9" ht="24">
      <c r="A679" s="139"/>
      <c r="B679" s="41" t="s">
        <v>3585</v>
      </c>
      <c r="C679" s="41" t="s">
        <v>1656</v>
      </c>
      <c r="D679" s="41">
        <v>743427</v>
      </c>
      <c r="E679" s="41">
        <v>743965</v>
      </c>
      <c r="F679" s="41" t="s">
        <v>27</v>
      </c>
      <c r="G679" s="41" t="s">
        <v>3586</v>
      </c>
      <c r="H679" s="41" t="s">
        <v>27</v>
      </c>
      <c r="I679" s="41" t="s">
        <v>3587</v>
      </c>
    </row>
    <row r="680" spans="1:9" ht="36">
      <c r="A680" s="139"/>
      <c r="B680" s="41" t="s">
        <v>3588</v>
      </c>
      <c r="C680" s="41" t="s">
        <v>1656</v>
      </c>
      <c r="D680" s="41">
        <v>745612</v>
      </c>
      <c r="E680" s="41">
        <v>748014</v>
      </c>
      <c r="F680" s="41" t="s">
        <v>27</v>
      </c>
      <c r="G680" s="41" t="s">
        <v>3589</v>
      </c>
      <c r="H680" s="41" t="s">
        <v>3590</v>
      </c>
      <c r="I680" s="41" t="s">
        <v>3591</v>
      </c>
    </row>
    <row r="681" spans="1:9" ht="36">
      <c r="A681" s="139"/>
      <c r="B681" s="41" t="s">
        <v>3592</v>
      </c>
      <c r="C681" s="41" t="s">
        <v>1656</v>
      </c>
      <c r="D681" s="41">
        <v>751472</v>
      </c>
      <c r="E681" s="41">
        <v>755881</v>
      </c>
      <c r="F681" s="41" t="s">
        <v>27</v>
      </c>
      <c r="G681" s="41" t="s">
        <v>3589</v>
      </c>
      <c r="H681" s="41" t="s">
        <v>3590</v>
      </c>
      <c r="I681" s="41" t="s">
        <v>3591</v>
      </c>
    </row>
    <row r="682" spans="1:9" ht="24">
      <c r="A682" s="139"/>
      <c r="B682" s="41" t="s">
        <v>3593</v>
      </c>
      <c r="C682" s="41" t="s">
        <v>1656</v>
      </c>
      <c r="D682" s="41">
        <v>759739</v>
      </c>
      <c r="E682" s="41">
        <v>762179</v>
      </c>
      <c r="F682" s="41" t="s">
        <v>27</v>
      </c>
      <c r="G682" s="41" t="s">
        <v>3594</v>
      </c>
      <c r="H682" s="41" t="s">
        <v>3595</v>
      </c>
      <c r="I682" s="41" t="s">
        <v>3596</v>
      </c>
    </row>
    <row r="683" spans="1:9">
      <c r="A683" s="139"/>
      <c r="B683" s="41" t="s">
        <v>3597</v>
      </c>
      <c r="C683" s="41" t="s">
        <v>1656</v>
      </c>
      <c r="D683" s="41">
        <v>763049</v>
      </c>
      <c r="E683" s="41">
        <v>765388</v>
      </c>
      <c r="F683" s="41" t="s">
        <v>1740</v>
      </c>
      <c r="G683" s="41" t="s">
        <v>3598</v>
      </c>
      <c r="H683" s="41" t="s">
        <v>27</v>
      </c>
      <c r="I683" s="41" t="s">
        <v>2707</v>
      </c>
    </row>
    <row r="684" spans="1:9" ht="24">
      <c r="A684" s="139"/>
      <c r="B684" s="41" t="s">
        <v>3599</v>
      </c>
      <c r="C684" s="41" t="s">
        <v>1656</v>
      </c>
      <c r="D684" s="41">
        <v>765445</v>
      </c>
      <c r="E684" s="41">
        <v>765822</v>
      </c>
      <c r="F684" s="41" t="s">
        <v>27</v>
      </c>
      <c r="G684" s="41" t="s">
        <v>3600</v>
      </c>
      <c r="H684" s="41" t="s">
        <v>3601</v>
      </c>
      <c r="I684" s="41" t="s">
        <v>3602</v>
      </c>
    </row>
    <row r="685" spans="1:9">
      <c r="A685" s="139"/>
      <c r="B685" s="41" t="s">
        <v>3603</v>
      </c>
      <c r="C685" s="41" t="s">
        <v>1656</v>
      </c>
      <c r="D685" s="41">
        <v>769728</v>
      </c>
      <c r="E685" s="41">
        <v>771027</v>
      </c>
      <c r="F685" s="41" t="s">
        <v>1740</v>
      </c>
      <c r="G685" s="41" t="s">
        <v>3604</v>
      </c>
      <c r="H685" s="41" t="s">
        <v>27</v>
      </c>
      <c r="I685" s="41" t="s">
        <v>3605</v>
      </c>
    </row>
    <row r="686" spans="1:9">
      <c r="A686" s="139"/>
      <c r="B686" s="41" t="s">
        <v>3606</v>
      </c>
      <c r="C686" s="41" t="s">
        <v>1656</v>
      </c>
      <c r="D686" s="41">
        <v>771925</v>
      </c>
      <c r="E686" s="41">
        <v>773961</v>
      </c>
      <c r="F686" s="41" t="s">
        <v>1740</v>
      </c>
      <c r="G686" s="41" t="s">
        <v>3607</v>
      </c>
      <c r="H686" s="41" t="s">
        <v>3608</v>
      </c>
      <c r="I686" s="41" t="s">
        <v>3609</v>
      </c>
    </row>
    <row r="687" spans="1:9">
      <c r="A687" s="139"/>
      <c r="B687" s="41" t="s">
        <v>3610</v>
      </c>
      <c r="C687" s="41" t="s">
        <v>1656</v>
      </c>
      <c r="D687" s="41">
        <v>774544</v>
      </c>
      <c r="E687" s="41">
        <v>776216</v>
      </c>
      <c r="F687" s="41" t="s">
        <v>27</v>
      </c>
      <c r="G687" s="41" t="s">
        <v>3611</v>
      </c>
      <c r="H687" s="41" t="s">
        <v>27</v>
      </c>
      <c r="I687" s="41" t="s">
        <v>3612</v>
      </c>
    </row>
    <row r="688" spans="1:9" ht="24">
      <c r="A688" s="139"/>
      <c r="B688" s="41" t="s">
        <v>3613</v>
      </c>
      <c r="C688" s="41" t="s">
        <v>1656</v>
      </c>
      <c r="D688" s="41">
        <v>781283</v>
      </c>
      <c r="E688" s="41">
        <v>783304</v>
      </c>
      <c r="F688" s="41" t="s">
        <v>1740</v>
      </c>
      <c r="G688" s="41" t="s">
        <v>3614</v>
      </c>
      <c r="H688" s="41" t="s">
        <v>3615</v>
      </c>
      <c r="I688" s="41" t="s">
        <v>3616</v>
      </c>
    </row>
    <row r="689" spans="1:9" ht="24">
      <c r="A689" s="139"/>
      <c r="B689" s="41" t="s">
        <v>3617</v>
      </c>
      <c r="C689" s="41" t="s">
        <v>1656</v>
      </c>
      <c r="D689" s="41">
        <v>785836</v>
      </c>
      <c r="E689" s="41">
        <v>789014</v>
      </c>
      <c r="F689" s="41" t="s">
        <v>1740</v>
      </c>
      <c r="G689" s="41" t="s">
        <v>3618</v>
      </c>
      <c r="H689" s="41" t="s">
        <v>3619</v>
      </c>
      <c r="I689" s="41" t="s">
        <v>3620</v>
      </c>
    </row>
    <row r="690" spans="1:9">
      <c r="A690" s="139"/>
      <c r="B690" s="41" t="s">
        <v>3621</v>
      </c>
      <c r="C690" s="41" t="s">
        <v>1656</v>
      </c>
      <c r="D690" s="41">
        <v>789412</v>
      </c>
      <c r="E690" s="41">
        <v>791800</v>
      </c>
      <c r="F690" s="41" t="s">
        <v>27</v>
      </c>
      <c r="G690" s="41" t="s">
        <v>3622</v>
      </c>
      <c r="H690" s="41" t="s">
        <v>27</v>
      </c>
      <c r="I690" s="41" t="s">
        <v>1858</v>
      </c>
    </row>
    <row r="691" spans="1:9">
      <c r="A691" s="139"/>
      <c r="B691" s="41" t="s">
        <v>3623</v>
      </c>
      <c r="C691" s="41" t="s">
        <v>1656</v>
      </c>
      <c r="D691" s="41">
        <v>805579</v>
      </c>
      <c r="E691" s="41">
        <v>806784</v>
      </c>
      <c r="F691" s="41" t="s">
        <v>27</v>
      </c>
      <c r="G691" s="41" t="s">
        <v>3624</v>
      </c>
      <c r="H691" s="41" t="s">
        <v>3625</v>
      </c>
      <c r="I691" s="41" t="s">
        <v>3626</v>
      </c>
    </row>
    <row r="692" spans="1:9">
      <c r="A692" s="139"/>
      <c r="B692" s="41" t="s">
        <v>3627</v>
      </c>
      <c r="C692" s="41" t="s">
        <v>1656</v>
      </c>
      <c r="D692" s="41">
        <v>820479</v>
      </c>
      <c r="E692" s="41">
        <v>826506</v>
      </c>
      <c r="F692" s="41" t="s">
        <v>1740</v>
      </c>
      <c r="G692" s="41" t="s">
        <v>3628</v>
      </c>
      <c r="H692" s="41" t="s">
        <v>27</v>
      </c>
      <c r="I692" s="41" t="s">
        <v>1858</v>
      </c>
    </row>
    <row r="693" spans="1:9" ht="24">
      <c r="A693" s="139">
        <v>44</v>
      </c>
      <c r="B693" s="41" t="s">
        <v>3629</v>
      </c>
      <c r="C693" s="41" t="s">
        <v>1656</v>
      </c>
      <c r="D693" s="41">
        <v>1362732</v>
      </c>
      <c r="E693" s="41">
        <v>1364370</v>
      </c>
      <c r="F693" s="41" t="s">
        <v>27</v>
      </c>
      <c r="G693" s="41" t="s">
        <v>3630</v>
      </c>
      <c r="H693" s="41" t="s">
        <v>3631</v>
      </c>
      <c r="I693" s="41" t="s">
        <v>3632</v>
      </c>
    </row>
    <row r="694" spans="1:9">
      <c r="A694" s="139"/>
      <c r="B694" s="41" t="s">
        <v>3633</v>
      </c>
      <c r="C694" s="41" t="s">
        <v>1656</v>
      </c>
      <c r="D694" s="41">
        <v>1372307</v>
      </c>
      <c r="E694" s="41">
        <v>1378576</v>
      </c>
      <c r="F694" s="41" t="s">
        <v>27</v>
      </c>
      <c r="G694" s="41" t="s">
        <v>3634</v>
      </c>
      <c r="H694" s="41" t="s">
        <v>27</v>
      </c>
      <c r="I694" s="41" t="s">
        <v>1843</v>
      </c>
    </row>
    <row r="695" spans="1:9">
      <c r="A695" s="139"/>
      <c r="B695" s="41" t="s">
        <v>3635</v>
      </c>
      <c r="C695" s="41" t="s">
        <v>1656</v>
      </c>
      <c r="D695" s="41">
        <v>1379938</v>
      </c>
      <c r="E695" s="41">
        <v>1381429</v>
      </c>
      <c r="F695" s="41" t="s">
        <v>1740</v>
      </c>
      <c r="G695" s="41" t="s">
        <v>3636</v>
      </c>
      <c r="H695" s="41" t="s">
        <v>27</v>
      </c>
      <c r="I695" s="41" t="s">
        <v>3637</v>
      </c>
    </row>
    <row r="696" spans="1:9" ht="48">
      <c r="A696" s="139"/>
      <c r="B696" s="41" t="s">
        <v>3638</v>
      </c>
      <c r="C696" s="41" t="s">
        <v>1656</v>
      </c>
      <c r="D696" s="41">
        <v>1382677</v>
      </c>
      <c r="E696" s="41">
        <v>1384553</v>
      </c>
      <c r="F696" s="41" t="s">
        <v>1740</v>
      </c>
      <c r="G696" s="41" t="s">
        <v>3639</v>
      </c>
      <c r="H696" s="41" t="s">
        <v>3640</v>
      </c>
      <c r="I696" s="41" t="s">
        <v>3641</v>
      </c>
    </row>
    <row r="697" spans="1:9" ht="36">
      <c r="A697" s="139"/>
      <c r="B697" s="41" t="s">
        <v>3642</v>
      </c>
      <c r="C697" s="41" t="s">
        <v>1656</v>
      </c>
      <c r="D697" s="41">
        <v>1386410</v>
      </c>
      <c r="E697" s="41">
        <v>1391317</v>
      </c>
      <c r="F697" s="41" t="s">
        <v>1740</v>
      </c>
      <c r="G697" s="41" t="s">
        <v>3643</v>
      </c>
      <c r="H697" s="41" t="s">
        <v>27</v>
      </c>
      <c r="I697" s="41" t="s">
        <v>3644</v>
      </c>
    </row>
    <row r="698" spans="1:9" ht="36">
      <c r="A698" s="139"/>
      <c r="B698" s="41" t="s">
        <v>3645</v>
      </c>
      <c r="C698" s="41" t="s">
        <v>1656</v>
      </c>
      <c r="D698" s="41">
        <v>1391621</v>
      </c>
      <c r="E698" s="41">
        <v>1392854</v>
      </c>
      <c r="F698" s="41" t="s">
        <v>27</v>
      </c>
      <c r="G698" s="41" t="s">
        <v>3646</v>
      </c>
      <c r="H698" s="41" t="s">
        <v>3647</v>
      </c>
      <c r="I698" s="41" t="s">
        <v>3648</v>
      </c>
    </row>
    <row r="699" spans="1:9" ht="36">
      <c r="A699" s="139"/>
      <c r="B699" s="41" t="s">
        <v>3649</v>
      </c>
      <c r="C699" s="41" t="s">
        <v>1656</v>
      </c>
      <c r="D699" s="41">
        <v>1395150</v>
      </c>
      <c r="E699" s="41">
        <v>1396143</v>
      </c>
      <c r="F699" s="41" t="s">
        <v>27</v>
      </c>
      <c r="G699" s="41" t="s">
        <v>3646</v>
      </c>
      <c r="H699" s="41" t="s">
        <v>3647</v>
      </c>
      <c r="I699" s="41" t="s">
        <v>3648</v>
      </c>
    </row>
    <row r="700" spans="1:9" ht="24">
      <c r="A700" s="139"/>
      <c r="B700" s="41" t="s">
        <v>3650</v>
      </c>
      <c r="C700" s="41" t="s">
        <v>1656</v>
      </c>
      <c r="D700" s="41">
        <v>1400775</v>
      </c>
      <c r="E700" s="41">
        <v>1401977</v>
      </c>
      <c r="F700" s="41" t="s">
        <v>27</v>
      </c>
      <c r="G700" s="41" t="s">
        <v>3651</v>
      </c>
      <c r="H700" s="41" t="s">
        <v>3652</v>
      </c>
      <c r="I700" s="41" t="s">
        <v>3653</v>
      </c>
    </row>
    <row r="701" spans="1:9" ht="36">
      <c r="A701" s="139"/>
      <c r="B701" s="41" t="s">
        <v>3654</v>
      </c>
      <c r="C701" s="41" t="s">
        <v>1656</v>
      </c>
      <c r="D701" s="41">
        <v>1403459</v>
      </c>
      <c r="E701" s="41">
        <v>1409963</v>
      </c>
      <c r="F701" s="41" t="s">
        <v>1740</v>
      </c>
      <c r="G701" s="41" t="s">
        <v>3655</v>
      </c>
      <c r="H701" s="41" t="s">
        <v>3656</v>
      </c>
      <c r="I701" s="41" t="s">
        <v>3657</v>
      </c>
    </row>
    <row r="702" spans="1:9">
      <c r="A702" s="139"/>
      <c r="B702" s="41" t="s">
        <v>3658</v>
      </c>
      <c r="C702" s="41" t="s">
        <v>1656</v>
      </c>
      <c r="D702" s="41">
        <v>1410636</v>
      </c>
      <c r="E702" s="41">
        <v>1412585</v>
      </c>
      <c r="F702" s="41" t="s">
        <v>27</v>
      </c>
      <c r="G702" s="41" t="s">
        <v>3659</v>
      </c>
      <c r="H702" s="41" t="s">
        <v>3660</v>
      </c>
      <c r="I702" s="41" t="s">
        <v>3661</v>
      </c>
    </row>
    <row r="703" spans="1:9" ht="84">
      <c r="A703" s="139"/>
      <c r="B703" s="41" t="s">
        <v>3662</v>
      </c>
      <c r="C703" s="41" t="s">
        <v>1656</v>
      </c>
      <c r="D703" s="41">
        <v>1414754</v>
      </c>
      <c r="E703" s="41">
        <v>1417736</v>
      </c>
      <c r="F703" s="41" t="s">
        <v>1740</v>
      </c>
      <c r="G703" s="41" t="s">
        <v>3663</v>
      </c>
      <c r="H703" s="41" t="s">
        <v>3664</v>
      </c>
      <c r="I703" s="41" t="s">
        <v>3665</v>
      </c>
    </row>
    <row r="704" spans="1:9">
      <c r="A704" s="139"/>
      <c r="B704" s="41" t="s">
        <v>3666</v>
      </c>
      <c r="C704" s="41" t="s">
        <v>1656</v>
      </c>
      <c r="D704" s="41">
        <v>1451921</v>
      </c>
      <c r="E704" s="41">
        <v>1453331</v>
      </c>
      <c r="F704" s="41" t="s">
        <v>1740</v>
      </c>
      <c r="G704" s="41" t="s">
        <v>3667</v>
      </c>
      <c r="H704" s="41" t="s">
        <v>27</v>
      </c>
      <c r="I704" s="41" t="s">
        <v>3668</v>
      </c>
    </row>
    <row r="705" spans="1:9" ht="24">
      <c r="A705" s="139"/>
      <c r="B705" s="41" t="s">
        <v>3669</v>
      </c>
      <c r="C705" s="41" t="s">
        <v>1656</v>
      </c>
      <c r="D705" s="41">
        <v>1453548</v>
      </c>
      <c r="E705" s="41">
        <v>1454795</v>
      </c>
      <c r="F705" s="41" t="s">
        <v>27</v>
      </c>
      <c r="G705" s="41" t="s">
        <v>3670</v>
      </c>
      <c r="H705" s="41" t="s">
        <v>3671</v>
      </c>
      <c r="I705" s="41" t="s">
        <v>3672</v>
      </c>
    </row>
    <row r="706" spans="1:9">
      <c r="A706" s="139"/>
      <c r="B706" s="41" t="s">
        <v>3673</v>
      </c>
      <c r="C706" s="41" t="s">
        <v>1656</v>
      </c>
      <c r="D706" s="41">
        <v>1455260</v>
      </c>
      <c r="E706" s="41">
        <v>1456708</v>
      </c>
      <c r="F706" s="41" t="s">
        <v>1740</v>
      </c>
      <c r="G706" s="41" t="s">
        <v>3674</v>
      </c>
      <c r="H706" s="41" t="s">
        <v>27</v>
      </c>
      <c r="I706" s="41" t="s">
        <v>2214</v>
      </c>
    </row>
    <row r="707" spans="1:9" ht="36">
      <c r="A707" s="139"/>
      <c r="B707" s="41" t="s">
        <v>3675</v>
      </c>
      <c r="C707" s="41" t="s">
        <v>1656</v>
      </c>
      <c r="D707" s="41">
        <v>1457996</v>
      </c>
      <c r="E707" s="41">
        <v>1459682</v>
      </c>
      <c r="F707" s="41" t="s">
        <v>1740</v>
      </c>
      <c r="G707" s="41" t="s">
        <v>3676</v>
      </c>
      <c r="H707" s="41" t="s">
        <v>3677</v>
      </c>
      <c r="I707" s="41" t="s">
        <v>3678</v>
      </c>
    </row>
    <row r="708" spans="1:9" ht="24">
      <c r="A708" s="139"/>
      <c r="B708" s="41" t="s">
        <v>3679</v>
      </c>
      <c r="C708" s="41" t="s">
        <v>1656</v>
      </c>
      <c r="D708" s="41">
        <v>1460214</v>
      </c>
      <c r="E708" s="41">
        <v>1463227</v>
      </c>
      <c r="F708" s="41" t="s">
        <v>1740</v>
      </c>
      <c r="G708" s="41" t="s">
        <v>3680</v>
      </c>
      <c r="H708" s="41" t="s">
        <v>3681</v>
      </c>
      <c r="I708" s="41" t="s">
        <v>3682</v>
      </c>
    </row>
    <row r="709" spans="1:9">
      <c r="A709" s="139">
        <v>45</v>
      </c>
      <c r="B709" s="41" t="s">
        <v>3683</v>
      </c>
      <c r="C709" s="41" t="s">
        <v>1656</v>
      </c>
      <c r="D709" s="41">
        <v>13919101</v>
      </c>
      <c r="E709" s="41">
        <v>13923592</v>
      </c>
      <c r="F709" s="41" t="s">
        <v>27</v>
      </c>
      <c r="G709" s="41" t="s">
        <v>3684</v>
      </c>
      <c r="H709" s="41" t="s">
        <v>3685</v>
      </c>
      <c r="I709" s="41" t="s">
        <v>3686</v>
      </c>
    </row>
    <row r="710" spans="1:9">
      <c r="A710" s="139"/>
      <c r="B710" s="41" t="s">
        <v>3687</v>
      </c>
      <c r="C710" s="41" t="s">
        <v>1656</v>
      </c>
      <c r="D710" s="41">
        <v>13924691</v>
      </c>
      <c r="E710" s="41">
        <v>13926023</v>
      </c>
      <c r="F710" s="41" t="s">
        <v>27</v>
      </c>
      <c r="G710" s="41" t="s">
        <v>27</v>
      </c>
      <c r="H710" s="41" t="s">
        <v>27</v>
      </c>
      <c r="I710" s="41" t="s">
        <v>27</v>
      </c>
    </row>
    <row r="711" spans="1:9">
      <c r="A711" s="139"/>
      <c r="B711" s="41" t="s">
        <v>3688</v>
      </c>
      <c r="C711" s="41" t="s">
        <v>1656</v>
      </c>
      <c r="D711" s="41">
        <v>13927670</v>
      </c>
      <c r="E711" s="41">
        <v>13929336</v>
      </c>
      <c r="F711" s="41" t="s">
        <v>1740</v>
      </c>
      <c r="G711" s="41" t="s">
        <v>3689</v>
      </c>
      <c r="H711" s="41" t="s">
        <v>27</v>
      </c>
      <c r="I711" s="41" t="s">
        <v>3690</v>
      </c>
    </row>
    <row r="712" spans="1:9" ht="60">
      <c r="A712" s="139"/>
      <c r="B712" s="41" t="s">
        <v>3691</v>
      </c>
      <c r="C712" s="41" t="s">
        <v>1656</v>
      </c>
      <c r="D712" s="41">
        <v>13930563</v>
      </c>
      <c r="E712" s="41">
        <v>13932668</v>
      </c>
      <c r="F712" s="41" t="s">
        <v>1740</v>
      </c>
      <c r="G712" s="41" t="s">
        <v>3692</v>
      </c>
      <c r="H712" s="41" t="s">
        <v>3693</v>
      </c>
      <c r="I712" s="41" t="s">
        <v>3694</v>
      </c>
    </row>
    <row r="713" spans="1:9">
      <c r="A713" s="139"/>
      <c r="B713" s="41" t="s">
        <v>3695</v>
      </c>
      <c r="C713" s="41" t="s">
        <v>1656</v>
      </c>
      <c r="D713" s="41">
        <v>13934418</v>
      </c>
      <c r="E713" s="41">
        <v>13937646</v>
      </c>
      <c r="F713" s="41" t="s">
        <v>1740</v>
      </c>
      <c r="G713" s="41" t="s">
        <v>3696</v>
      </c>
      <c r="H713" s="41" t="s">
        <v>3697</v>
      </c>
      <c r="I713" s="41" t="s">
        <v>3698</v>
      </c>
    </row>
    <row r="714" spans="1:9" ht="36">
      <c r="A714" s="139"/>
      <c r="B714" s="41" t="s">
        <v>3699</v>
      </c>
      <c r="C714" s="41" t="s">
        <v>1656</v>
      </c>
      <c r="D714" s="41">
        <v>13945373</v>
      </c>
      <c r="E714" s="41">
        <v>13945818</v>
      </c>
      <c r="F714" s="41" t="s">
        <v>27</v>
      </c>
      <c r="G714" s="41" t="s">
        <v>3700</v>
      </c>
      <c r="H714" s="41" t="s">
        <v>3701</v>
      </c>
      <c r="I714" s="41" t="s">
        <v>3702</v>
      </c>
    </row>
    <row r="715" spans="1:9">
      <c r="A715" s="139"/>
      <c r="B715" s="41" t="s">
        <v>3703</v>
      </c>
      <c r="C715" s="41" t="s">
        <v>1656</v>
      </c>
      <c r="D715" s="41">
        <v>13960728</v>
      </c>
      <c r="E715" s="41">
        <v>13963265</v>
      </c>
      <c r="F715" s="41" t="s">
        <v>1740</v>
      </c>
      <c r="G715" s="41" t="s">
        <v>3704</v>
      </c>
      <c r="H715" s="41" t="s">
        <v>27</v>
      </c>
      <c r="I715" s="41" t="s">
        <v>3705</v>
      </c>
    </row>
    <row r="716" spans="1:9">
      <c r="A716" s="139"/>
      <c r="B716" s="41" t="s">
        <v>3706</v>
      </c>
      <c r="C716" s="41" t="s">
        <v>1656</v>
      </c>
      <c r="D716" s="41">
        <v>13975077</v>
      </c>
      <c r="E716" s="41">
        <v>13975849</v>
      </c>
      <c r="F716" s="41" t="s">
        <v>1740</v>
      </c>
      <c r="G716" s="41" t="s">
        <v>3707</v>
      </c>
      <c r="H716" s="41" t="s">
        <v>3708</v>
      </c>
      <c r="I716" s="41" t="s">
        <v>3709</v>
      </c>
    </row>
    <row r="717" spans="1:9" ht="24">
      <c r="A717" s="139"/>
      <c r="B717" s="41" t="s">
        <v>3710</v>
      </c>
      <c r="C717" s="41" t="s">
        <v>1656</v>
      </c>
      <c r="D717" s="41">
        <v>13987237</v>
      </c>
      <c r="E717" s="41">
        <v>13988246</v>
      </c>
      <c r="F717" s="41" t="s">
        <v>27</v>
      </c>
      <c r="G717" s="41" t="s">
        <v>3711</v>
      </c>
      <c r="H717" s="41" t="s">
        <v>3712</v>
      </c>
      <c r="I717" s="41" t="s">
        <v>3713</v>
      </c>
    </row>
    <row r="718" spans="1:9">
      <c r="A718" s="139"/>
      <c r="B718" s="41" t="s">
        <v>3714</v>
      </c>
      <c r="C718" s="41" t="s">
        <v>1656</v>
      </c>
      <c r="D718" s="41">
        <v>13989437</v>
      </c>
      <c r="E718" s="41">
        <v>13990973</v>
      </c>
      <c r="F718" s="41" t="s">
        <v>27</v>
      </c>
      <c r="G718" s="41" t="s">
        <v>27</v>
      </c>
      <c r="H718" s="41" t="s">
        <v>27</v>
      </c>
      <c r="I718" s="41" t="s">
        <v>27</v>
      </c>
    </row>
    <row r="719" spans="1:9">
      <c r="A719" s="139"/>
      <c r="B719" s="41" t="s">
        <v>3715</v>
      </c>
      <c r="C719" s="41" t="s">
        <v>1656</v>
      </c>
      <c r="D719" s="41">
        <v>13991040</v>
      </c>
      <c r="E719" s="41">
        <v>13995040</v>
      </c>
      <c r="F719" s="41" t="s">
        <v>27</v>
      </c>
      <c r="G719" s="41" t="s">
        <v>27</v>
      </c>
      <c r="H719" s="41" t="s">
        <v>27</v>
      </c>
      <c r="I719" s="41" t="s">
        <v>27</v>
      </c>
    </row>
    <row r="720" spans="1:9">
      <c r="A720" s="139"/>
      <c r="B720" s="41" t="s">
        <v>3716</v>
      </c>
      <c r="C720" s="41" t="s">
        <v>1656</v>
      </c>
      <c r="D720" s="41">
        <v>13999078</v>
      </c>
      <c r="E720" s="41">
        <v>13999732</v>
      </c>
      <c r="F720" s="41" t="s">
        <v>1740</v>
      </c>
      <c r="G720" s="41" t="s">
        <v>3717</v>
      </c>
      <c r="H720" s="41" t="s">
        <v>27</v>
      </c>
      <c r="I720" s="41" t="s">
        <v>3467</v>
      </c>
    </row>
    <row r="721" spans="1:9" ht="24">
      <c r="A721" s="139">
        <v>46</v>
      </c>
      <c r="B721" s="41" t="s">
        <v>3718</v>
      </c>
      <c r="C721" s="41" t="s">
        <v>1656</v>
      </c>
      <c r="D721" s="41">
        <v>23908854</v>
      </c>
      <c r="E721" s="41">
        <v>23909181</v>
      </c>
      <c r="F721" s="96" t="s">
        <v>27</v>
      </c>
      <c r="G721" s="96" t="s">
        <v>3719</v>
      </c>
      <c r="H721" s="96" t="s">
        <v>3720</v>
      </c>
      <c r="I721" s="96" t="s">
        <v>3721</v>
      </c>
    </row>
    <row r="722" spans="1:9" ht="24">
      <c r="A722" s="139"/>
      <c r="B722" s="41" t="s">
        <v>3722</v>
      </c>
      <c r="C722" s="41" t="s">
        <v>1656</v>
      </c>
      <c r="D722" s="41">
        <v>23909306</v>
      </c>
      <c r="E722" s="41">
        <v>23909633</v>
      </c>
      <c r="F722" s="41" t="s">
        <v>27</v>
      </c>
      <c r="G722" s="41" t="s">
        <v>3719</v>
      </c>
      <c r="H722" s="41" t="s">
        <v>3720</v>
      </c>
      <c r="I722" s="41" t="s">
        <v>3721</v>
      </c>
    </row>
    <row r="723" spans="1:9" ht="24">
      <c r="A723" s="139"/>
      <c r="B723" s="41" t="s">
        <v>3723</v>
      </c>
      <c r="C723" s="41" t="s">
        <v>1656</v>
      </c>
      <c r="D723" s="41">
        <v>23909427</v>
      </c>
      <c r="E723" s="41">
        <v>23910460</v>
      </c>
      <c r="F723" s="41" t="s">
        <v>27</v>
      </c>
      <c r="G723" s="41" t="s">
        <v>3719</v>
      </c>
      <c r="H723" s="41" t="s">
        <v>3720</v>
      </c>
      <c r="I723" s="41" t="s">
        <v>3721</v>
      </c>
    </row>
    <row r="724" spans="1:9">
      <c r="A724" s="139"/>
      <c r="B724" s="41" t="s">
        <v>3724</v>
      </c>
      <c r="C724" s="41" t="s">
        <v>1656</v>
      </c>
      <c r="D724" s="41">
        <v>23933335</v>
      </c>
      <c r="E724" s="41">
        <v>23936200</v>
      </c>
      <c r="F724" s="41" t="s">
        <v>27</v>
      </c>
      <c r="G724" s="41" t="s">
        <v>3725</v>
      </c>
      <c r="H724" s="41" t="s">
        <v>27</v>
      </c>
      <c r="I724" s="41" t="s">
        <v>3726</v>
      </c>
    </row>
    <row r="725" spans="1:9" ht="36">
      <c r="A725" s="139"/>
      <c r="B725" s="41" t="s">
        <v>3727</v>
      </c>
      <c r="C725" s="41" t="s">
        <v>1656</v>
      </c>
      <c r="D725" s="41">
        <v>23946204</v>
      </c>
      <c r="E725" s="41">
        <v>23947405</v>
      </c>
      <c r="F725" s="41" t="s">
        <v>1740</v>
      </c>
      <c r="G725" s="41" t="s">
        <v>3728</v>
      </c>
      <c r="H725" s="41" t="s">
        <v>3729</v>
      </c>
      <c r="I725" s="41" t="s">
        <v>3730</v>
      </c>
    </row>
    <row r="726" spans="1:9">
      <c r="A726" s="139"/>
      <c r="B726" s="41" t="s">
        <v>3731</v>
      </c>
      <c r="C726" s="41" t="s">
        <v>1656</v>
      </c>
      <c r="D726" s="41">
        <v>23948579</v>
      </c>
      <c r="E726" s="41">
        <v>23953436</v>
      </c>
      <c r="F726" s="41" t="s">
        <v>27</v>
      </c>
      <c r="G726" s="41" t="s">
        <v>3732</v>
      </c>
      <c r="H726" s="41" t="s">
        <v>27</v>
      </c>
      <c r="I726" s="41" t="s">
        <v>3733</v>
      </c>
    </row>
    <row r="727" spans="1:9">
      <c r="A727" s="139"/>
      <c r="B727" s="41" t="s">
        <v>3734</v>
      </c>
      <c r="C727" s="41" t="s">
        <v>1656</v>
      </c>
      <c r="D727" s="41">
        <v>23959305</v>
      </c>
      <c r="E727" s="41">
        <v>23963046</v>
      </c>
      <c r="F727" s="41" t="s">
        <v>1740</v>
      </c>
      <c r="G727" s="41" t="s">
        <v>27</v>
      </c>
      <c r="H727" s="41" t="s">
        <v>27</v>
      </c>
      <c r="I727" s="41" t="s">
        <v>27</v>
      </c>
    </row>
    <row r="728" spans="1:9">
      <c r="A728" s="139"/>
      <c r="B728" s="41" t="s">
        <v>3735</v>
      </c>
      <c r="C728" s="41" t="s">
        <v>1656</v>
      </c>
      <c r="D728" s="41">
        <v>23966259</v>
      </c>
      <c r="E728" s="41">
        <v>23972210</v>
      </c>
      <c r="F728" s="41" t="s">
        <v>1740</v>
      </c>
      <c r="G728" s="41" t="s">
        <v>3736</v>
      </c>
      <c r="H728" s="41" t="s">
        <v>27</v>
      </c>
      <c r="I728" s="41" t="s">
        <v>3737</v>
      </c>
    </row>
    <row r="729" spans="1:9">
      <c r="A729" s="139"/>
      <c r="B729" s="41" t="s">
        <v>3738</v>
      </c>
      <c r="C729" s="41" t="s">
        <v>1656</v>
      </c>
      <c r="D729" s="41">
        <v>23975224</v>
      </c>
      <c r="E729" s="41">
        <v>23981228</v>
      </c>
      <c r="F729" s="41" t="s">
        <v>1740</v>
      </c>
      <c r="G729" s="41" t="s">
        <v>3736</v>
      </c>
      <c r="H729" s="41" t="s">
        <v>27</v>
      </c>
      <c r="I729" s="41" t="s">
        <v>3737</v>
      </c>
    </row>
    <row r="730" spans="1:9" ht="24">
      <c r="A730" s="139"/>
      <c r="B730" s="41" t="s">
        <v>3739</v>
      </c>
      <c r="C730" s="41" t="s">
        <v>1656</v>
      </c>
      <c r="D730" s="41">
        <v>23983503</v>
      </c>
      <c r="E730" s="41">
        <v>23984232</v>
      </c>
      <c r="F730" s="41" t="s">
        <v>27</v>
      </c>
      <c r="G730" s="41" t="s">
        <v>3740</v>
      </c>
      <c r="H730" s="41" t="s">
        <v>3741</v>
      </c>
      <c r="I730" s="41" t="s">
        <v>3742</v>
      </c>
    </row>
    <row r="731" spans="1:9">
      <c r="A731" s="139"/>
      <c r="B731" s="41" t="s">
        <v>3743</v>
      </c>
      <c r="C731" s="41" t="s">
        <v>1656</v>
      </c>
      <c r="D731" s="41">
        <v>23989231</v>
      </c>
      <c r="E731" s="41">
        <v>23992210</v>
      </c>
      <c r="F731" s="41" t="s">
        <v>27</v>
      </c>
      <c r="G731" s="41" t="s">
        <v>27</v>
      </c>
      <c r="H731" s="41" t="s">
        <v>27</v>
      </c>
      <c r="I731" s="41" t="s">
        <v>27</v>
      </c>
    </row>
    <row r="732" spans="1:9">
      <c r="A732" s="139">
        <v>47</v>
      </c>
      <c r="B732" s="41" t="s">
        <v>3744</v>
      </c>
      <c r="C732" s="41" t="s">
        <v>1656</v>
      </c>
      <c r="D732" s="41">
        <v>36540942</v>
      </c>
      <c r="E732" s="41">
        <v>36544869</v>
      </c>
      <c r="F732" s="41" t="s">
        <v>27</v>
      </c>
      <c r="G732" s="41" t="s">
        <v>3745</v>
      </c>
      <c r="H732" s="41" t="s">
        <v>27</v>
      </c>
      <c r="I732" s="41" t="s">
        <v>1911</v>
      </c>
    </row>
    <row r="733" spans="1:9">
      <c r="A733" s="139"/>
      <c r="B733" s="41" t="s">
        <v>3746</v>
      </c>
      <c r="C733" s="41" t="s">
        <v>1656</v>
      </c>
      <c r="D733" s="41">
        <v>36557434</v>
      </c>
      <c r="E733" s="41">
        <v>36561983</v>
      </c>
      <c r="F733" s="41" t="s">
        <v>27</v>
      </c>
      <c r="G733" s="41" t="s">
        <v>27</v>
      </c>
      <c r="H733" s="41" t="s">
        <v>27</v>
      </c>
      <c r="I733" s="41" t="s">
        <v>27</v>
      </c>
    </row>
    <row r="734" spans="1:9">
      <c r="A734" s="139"/>
      <c r="B734" s="41" t="s">
        <v>3747</v>
      </c>
      <c r="C734" s="41" t="s">
        <v>1656</v>
      </c>
      <c r="D734" s="41">
        <v>36562851</v>
      </c>
      <c r="E734" s="41">
        <v>36570474</v>
      </c>
      <c r="F734" s="41" t="s">
        <v>27</v>
      </c>
      <c r="G734" s="41" t="s">
        <v>3748</v>
      </c>
      <c r="H734" s="41" t="s">
        <v>27</v>
      </c>
      <c r="I734" s="41" t="s">
        <v>3749</v>
      </c>
    </row>
    <row r="735" spans="1:9">
      <c r="A735" s="139"/>
      <c r="B735" s="41" t="s">
        <v>3750</v>
      </c>
      <c r="C735" s="41" t="s">
        <v>1656</v>
      </c>
      <c r="D735" s="41">
        <v>36571522</v>
      </c>
      <c r="E735" s="41">
        <v>36574592</v>
      </c>
      <c r="F735" s="41" t="s">
        <v>1740</v>
      </c>
      <c r="G735" s="41" t="s">
        <v>27</v>
      </c>
      <c r="H735" s="41" t="s">
        <v>27</v>
      </c>
      <c r="I735" s="41" t="s">
        <v>27</v>
      </c>
    </row>
    <row r="736" spans="1:9">
      <c r="A736" s="139"/>
      <c r="B736" s="41" t="s">
        <v>3751</v>
      </c>
      <c r="C736" s="41" t="s">
        <v>1656</v>
      </c>
      <c r="D736" s="41">
        <v>36603137</v>
      </c>
      <c r="E736" s="41">
        <v>36604257</v>
      </c>
      <c r="F736" s="41" t="s">
        <v>27</v>
      </c>
      <c r="G736" s="41" t="s">
        <v>27</v>
      </c>
      <c r="H736" s="41" t="s">
        <v>27</v>
      </c>
      <c r="I736" s="41" t="s">
        <v>27</v>
      </c>
    </row>
    <row r="737" spans="1:9">
      <c r="A737" s="139"/>
      <c r="B737" s="41" t="s">
        <v>3752</v>
      </c>
      <c r="C737" s="41" t="s">
        <v>1656</v>
      </c>
      <c r="D737" s="41">
        <v>36615812</v>
      </c>
      <c r="E737" s="41">
        <v>36617849</v>
      </c>
      <c r="F737" s="41" t="s">
        <v>27</v>
      </c>
      <c r="G737" s="41" t="s">
        <v>27</v>
      </c>
      <c r="H737" s="41" t="s">
        <v>27</v>
      </c>
      <c r="I737" s="41" t="s">
        <v>27</v>
      </c>
    </row>
    <row r="738" spans="1:9">
      <c r="A738" s="139">
        <v>48</v>
      </c>
      <c r="B738" s="41" t="s">
        <v>3753</v>
      </c>
      <c r="C738" s="41" t="s">
        <v>1656</v>
      </c>
      <c r="D738" s="41">
        <v>45444247</v>
      </c>
      <c r="E738" s="41">
        <v>45444837</v>
      </c>
      <c r="F738" s="41" t="s">
        <v>1740</v>
      </c>
      <c r="G738" s="41" t="s">
        <v>27</v>
      </c>
      <c r="H738" s="41" t="s">
        <v>27</v>
      </c>
      <c r="I738" s="41" t="s">
        <v>27</v>
      </c>
    </row>
    <row r="739" spans="1:9" ht="24">
      <c r="A739" s="139"/>
      <c r="B739" s="41" t="s">
        <v>3754</v>
      </c>
      <c r="C739" s="41" t="s">
        <v>1656</v>
      </c>
      <c r="D739" s="41">
        <v>45459307</v>
      </c>
      <c r="E739" s="41">
        <v>45463061</v>
      </c>
      <c r="F739" s="41" t="s">
        <v>27</v>
      </c>
      <c r="G739" s="41" t="s">
        <v>3755</v>
      </c>
      <c r="H739" s="41" t="s">
        <v>3756</v>
      </c>
      <c r="I739" s="41" t="s">
        <v>3757</v>
      </c>
    </row>
    <row r="740" spans="1:9">
      <c r="A740" s="139"/>
      <c r="B740" s="41" t="s">
        <v>3758</v>
      </c>
      <c r="C740" s="41" t="s">
        <v>1656</v>
      </c>
      <c r="D740" s="41">
        <v>45469082</v>
      </c>
      <c r="E740" s="41">
        <v>45469633</v>
      </c>
      <c r="F740" s="41" t="s">
        <v>27</v>
      </c>
      <c r="G740" s="41" t="s">
        <v>3759</v>
      </c>
      <c r="H740" s="41" t="s">
        <v>27</v>
      </c>
      <c r="I740" s="41" t="s">
        <v>3637</v>
      </c>
    </row>
    <row r="741" spans="1:9">
      <c r="A741" s="139"/>
      <c r="B741" s="41" t="s">
        <v>3760</v>
      </c>
      <c r="C741" s="41" t="s">
        <v>1656</v>
      </c>
      <c r="D741" s="41">
        <v>45477702</v>
      </c>
      <c r="E741" s="41">
        <v>45478735</v>
      </c>
      <c r="F741" s="41" t="s">
        <v>27</v>
      </c>
      <c r="G741" s="41" t="s">
        <v>3759</v>
      </c>
      <c r="H741" s="41" t="s">
        <v>27</v>
      </c>
      <c r="I741" s="41" t="s">
        <v>3637</v>
      </c>
    </row>
    <row r="742" spans="1:9" ht="36">
      <c r="A742" s="139"/>
      <c r="B742" s="41" t="s">
        <v>3761</v>
      </c>
      <c r="C742" s="41" t="s">
        <v>1656</v>
      </c>
      <c r="D742" s="41">
        <v>45491296</v>
      </c>
      <c r="E742" s="41">
        <v>45492702</v>
      </c>
      <c r="F742" s="41" t="s">
        <v>27</v>
      </c>
      <c r="G742" s="41" t="s">
        <v>3762</v>
      </c>
      <c r="H742" s="41" t="s">
        <v>3763</v>
      </c>
      <c r="I742" s="41" t="s">
        <v>3764</v>
      </c>
    </row>
    <row r="743" spans="1:9">
      <c r="A743" s="139"/>
      <c r="B743" s="41" t="s">
        <v>3765</v>
      </c>
      <c r="C743" s="41" t="s">
        <v>1656</v>
      </c>
      <c r="D743" s="41">
        <v>45494943</v>
      </c>
      <c r="E743" s="41">
        <v>45498644</v>
      </c>
      <c r="F743" s="41" t="s">
        <v>1740</v>
      </c>
      <c r="G743" s="41" t="s">
        <v>27</v>
      </c>
      <c r="H743" s="41" t="s">
        <v>27</v>
      </c>
      <c r="I743" s="41" t="s">
        <v>27</v>
      </c>
    </row>
    <row r="744" spans="1:9" ht="24">
      <c r="A744" s="139"/>
      <c r="B744" s="41" t="s">
        <v>3766</v>
      </c>
      <c r="C744" s="41" t="s">
        <v>1656</v>
      </c>
      <c r="D744" s="41">
        <v>45500353</v>
      </c>
      <c r="E744" s="41">
        <v>45500888</v>
      </c>
      <c r="F744" s="41" t="s">
        <v>1740</v>
      </c>
      <c r="G744" s="41" t="s">
        <v>3767</v>
      </c>
      <c r="H744" s="41" t="s">
        <v>3768</v>
      </c>
      <c r="I744" s="41" t="s">
        <v>3769</v>
      </c>
    </row>
    <row r="745" spans="1:9" ht="24">
      <c r="A745" s="139"/>
      <c r="B745" s="41" t="s">
        <v>3770</v>
      </c>
      <c r="C745" s="41" t="s">
        <v>1656</v>
      </c>
      <c r="D745" s="41">
        <v>45530393</v>
      </c>
      <c r="E745" s="41">
        <v>45533733</v>
      </c>
      <c r="F745" s="41" t="s">
        <v>27</v>
      </c>
      <c r="G745" s="41" t="s">
        <v>3771</v>
      </c>
      <c r="H745" s="41" t="s">
        <v>3772</v>
      </c>
      <c r="I745" s="41" t="s">
        <v>3773</v>
      </c>
    </row>
    <row r="746" spans="1:9">
      <c r="A746" s="139"/>
      <c r="B746" s="41" t="s">
        <v>3774</v>
      </c>
      <c r="C746" s="41" t="s">
        <v>1656</v>
      </c>
      <c r="D746" s="41">
        <v>45537645</v>
      </c>
      <c r="E746" s="41">
        <v>45539905</v>
      </c>
      <c r="F746" s="41" t="s">
        <v>1740</v>
      </c>
      <c r="G746" s="41" t="s">
        <v>27</v>
      </c>
      <c r="H746" s="41" t="s">
        <v>27</v>
      </c>
      <c r="I746" s="41" t="s">
        <v>27</v>
      </c>
    </row>
    <row r="747" spans="1:9">
      <c r="A747" s="139"/>
      <c r="B747" s="41" t="s">
        <v>3775</v>
      </c>
      <c r="C747" s="41" t="s">
        <v>1656</v>
      </c>
      <c r="D747" s="41">
        <v>45542640</v>
      </c>
      <c r="E747" s="41">
        <v>45543239</v>
      </c>
      <c r="F747" s="41" t="s">
        <v>1740</v>
      </c>
      <c r="G747" s="41" t="s">
        <v>27</v>
      </c>
      <c r="H747" s="41" t="s">
        <v>27</v>
      </c>
      <c r="I747" s="41" t="s">
        <v>27</v>
      </c>
    </row>
    <row r="748" spans="1:9">
      <c r="A748" s="139"/>
      <c r="B748" s="41" t="s">
        <v>3776</v>
      </c>
      <c r="C748" s="41" t="s">
        <v>1656</v>
      </c>
      <c r="D748" s="41">
        <v>45543579</v>
      </c>
      <c r="E748" s="41">
        <v>45546797</v>
      </c>
      <c r="F748" s="41" t="s">
        <v>1740</v>
      </c>
      <c r="G748" s="41" t="s">
        <v>27</v>
      </c>
      <c r="H748" s="41" t="s">
        <v>27</v>
      </c>
      <c r="I748" s="41" t="s">
        <v>27</v>
      </c>
    </row>
    <row r="749" spans="1:9" ht="24">
      <c r="A749" s="139"/>
      <c r="B749" s="41" t="s">
        <v>3777</v>
      </c>
      <c r="C749" s="41" t="s">
        <v>1656</v>
      </c>
      <c r="D749" s="41">
        <v>45554434</v>
      </c>
      <c r="E749" s="41">
        <v>45555786</v>
      </c>
      <c r="F749" s="41" t="s">
        <v>1740</v>
      </c>
      <c r="G749" s="41" t="s">
        <v>3778</v>
      </c>
      <c r="H749" s="41" t="s">
        <v>3779</v>
      </c>
      <c r="I749" s="41" t="s">
        <v>3780</v>
      </c>
    </row>
    <row r="750" spans="1:9">
      <c r="A750" s="139"/>
      <c r="B750" s="41" t="s">
        <v>3781</v>
      </c>
      <c r="C750" s="41" t="s">
        <v>1656</v>
      </c>
      <c r="D750" s="41">
        <v>45556248</v>
      </c>
      <c r="E750" s="41">
        <v>45556758</v>
      </c>
      <c r="F750" s="41" t="s">
        <v>27</v>
      </c>
      <c r="G750" s="41" t="s">
        <v>3782</v>
      </c>
      <c r="H750" s="41" t="s">
        <v>27</v>
      </c>
      <c r="I750" s="41" t="s">
        <v>3783</v>
      </c>
    </row>
    <row r="751" spans="1:9" ht="36">
      <c r="A751" s="139"/>
      <c r="B751" s="41" t="s">
        <v>3784</v>
      </c>
      <c r="C751" s="41" t="s">
        <v>1656</v>
      </c>
      <c r="D751" s="41">
        <v>45557382</v>
      </c>
      <c r="E751" s="41">
        <v>45559567</v>
      </c>
      <c r="F751" s="41" t="s">
        <v>27</v>
      </c>
      <c r="G751" s="41" t="s">
        <v>3785</v>
      </c>
      <c r="H751" s="41" t="s">
        <v>3786</v>
      </c>
      <c r="I751" s="41" t="s">
        <v>3787</v>
      </c>
    </row>
    <row r="752" spans="1:9" ht="36">
      <c r="A752" s="139"/>
      <c r="B752" s="41" t="s">
        <v>3788</v>
      </c>
      <c r="C752" s="41" t="s">
        <v>1656</v>
      </c>
      <c r="D752" s="41">
        <v>45575677</v>
      </c>
      <c r="E752" s="41">
        <v>45576937</v>
      </c>
      <c r="F752" s="41" t="s">
        <v>1740</v>
      </c>
      <c r="G752" s="41" t="s">
        <v>3789</v>
      </c>
      <c r="H752" s="41" t="s">
        <v>3790</v>
      </c>
      <c r="I752" s="41" t="s">
        <v>3791</v>
      </c>
    </row>
    <row r="753" spans="1:9" ht="24">
      <c r="A753" s="139"/>
      <c r="B753" s="41" t="s">
        <v>3792</v>
      </c>
      <c r="C753" s="41" t="s">
        <v>1656</v>
      </c>
      <c r="D753" s="41">
        <v>45584037</v>
      </c>
      <c r="E753" s="41">
        <v>45585397</v>
      </c>
      <c r="F753" s="41" t="s">
        <v>1740</v>
      </c>
      <c r="G753" s="41" t="s">
        <v>3793</v>
      </c>
      <c r="H753" s="41" t="s">
        <v>3794</v>
      </c>
      <c r="I753" s="41" t="s">
        <v>1850</v>
      </c>
    </row>
    <row r="754" spans="1:9">
      <c r="A754" s="139"/>
      <c r="B754" s="41" t="s">
        <v>3795</v>
      </c>
      <c r="C754" s="41" t="s">
        <v>1656</v>
      </c>
      <c r="D754" s="41">
        <v>45595818</v>
      </c>
      <c r="E754" s="41">
        <v>45596556</v>
      </c>
      <c r="F754" s="41" t="s">
        <v>27</v>
      </c>
      <c r="G754" s="41" t="s">
        <v>3796</v>
      </c>
      <c r="H754" s="41" t="s">
        <v>27</v>
      </c>
      <c r="I754" s="41" t="s">
        <v>3797</v>
      </c>
    </row>
    <row r="755" spans="1:9">
      <c r="A755" s="139"/>
      <c r="B755" s="41" t="s">
        <v>3798</v>
      </c>
      <c r="C755" s="41" t="s">
        <v>1656</v>
      </c>
      <c r="D755" s="41">
        <v>45599246</v>
      </c>
      <c r="E755" s="41">
        <v>45601522</v>
      </c>
      <c r="F755" s="41" t="s">
        <v>1740</v>
      </c>
      <c r="G755" s="41" t="s">
        <v>27</v>
      </c>
      <c r="H755" s="41" t="s">
        <v>27</v>
      </c>
      <c r="I755" s="41" t="s">
        <v>27</v>
      </c>
    </row>
    <row r="756" spans="1:9">
      <c r="A756" s="139"/>
      <c r="B756" s="41" t="s">
        <v>3799</v>
      </c>
      <c r="C756" s="41" t="s">
        <v>1656</v>
      </c>
      <c r="D756" s="41">
        <v>45602551</v>
      </c>
      <c r="E756" s="41">
        <v>45604194</v>
      </c>
      <c r="F756" s="41" t="s">
        <v>1740</v>
      </c>
      <c r="G756" s="41" t="s">
        <v>27</v>
      </c>
      <c r="H756" s="41" t="s">
        <v>27</v>
      </c>
      <c r="I756" s="41" t="s">
        <v>27</v>
      </c>
    </row>
    <row r="757" spans="1:9">
      <c r="A757" s="139">
        <v>49</v>
      </c>
      <c r="B757" s="41" t="s">
        <v>3800</v>
      </c>
      <c r="C757" s="41" t="s">
        <v>1656</v>
      </c>
      <c r="D757" s="41">
        <v>45683271</v>
      </c>
      <c r="E757" s="41">
        <v>45686035</v>
      </c>
      <c r="F757" s="41" t="s">
        <v>27</v>
      </c>
      <c r="G757" s="41" t="s">
        <v>3801</v>
      </c>
      <c r="H757" s="41" t="s">
        <v>27</v>
      </c>
      <c r="I757" s="41" t="s">
        <v>2622</v>
      </c>
    </row>
    <row r="758" spans="1:9">
      <c r="A758" s="139"/>
      <c r="B758" s="41" t="s">
        <v>3802</v>
      </c>
      <c r="C758" s="41" t="s">
        <v>1656</v>
      </c>
      <c r="D758" s="41">
        <v>45713308</v>
      </c>
      <c r="E758" s="41">
        <v>45714836</v>
      </c>
      <c r="F758" s="41" t="s">
        <v>27</v>
      </c>
      <c r="G758" s="41" t="s">
        <v>3803</v>
      </c>
      <c r="H758" s="41" t="s">
        <v>27</v>
      </c>
      <c r="I758" s="41" t="s">
        <v>2146</v>
      </c>
    </row>
    <row r="759" spans="1:9">
      <c r="A759" s="139">
        <v>50</v>
      </c>
      <c r="B759" s="41" t="s">
        <v>3804</v>
      </c>
      <c r="C759" s="41" t="s">
        <v>1656</v>
      </c>
      <c r="D759" s="41">
        <v>53391333</v>
      </c>
      <c r="E759" s="41">
        <v>53392585</v>
      </c>
      <c r="F759" s="41" t="s">
        <v>27</v>
      </c>
      <c r="G759" s="41" t="s">
        <v>27</v>
      </c>
      <c r="H759" s="41" t="s">
        <v>27</v>
      </c>
      <c r="I759" s="41" t="s">
        <v>27</v>
      </c>
    </row>
    <row r="760" spans="1:9">
      <c r="A760" s="139"/>
      <c r="B760" s="41" t="s">
        <v>3805</v>
      </c>
      <c r="C760" s="41" t="s">
        <v>1656</v>
      </c>
      <c r="D760" s="41">
        <v>53396274</v>
      </c>
      <c r="E760" s="41">
        <v>53401199</v>
      </c>
      <c r="F760" s="41" t="s">
        <v>1740</v>
      </c>
      <c r="G760" s="41" t="s">
        <v>3806</v>
      </c>
      <c r="H760" s="41" t="s">
        <v>27</v>
      </c>
      <c r="I760" s="41" t="s">
        <v>3807</v>
      </c>
    </row>
    <row r="761" spans="1:9">
      <c r="A761" s="139"/>
      <c r="B761" s="41" t="s">
        <v>3808</v>
      </c>
      <c r="C761" s="41" t="s">
        <v>1656</v>
      </c>
      <c r="D761" s="41">
        <v>53401418</v>
      </c>
      <c r="E761" s="41">
        <v>53403910</v>
      </c>
      <c r="F761" s="41" t="s">
        <v>27</v>
      </c>
      <c r="G761" s="41" t="s">
        <v>3809</v>
      </c>
      <c r="H761" s="41" t="s">
        <v>27</v>
      </c>
      <c r="I761" s="41" t="s">
        <v>2214</v>
      </c>
    </row>
    <row r="762" spans="1:9" ht="36">
      <c r="A762" s="139"/>
      <c r="B762" s="41" t="s">
        <v>3810</v>
      </c>
      <c r="C762" s="41" t="s">
        <v>1656</v>
      </c>
      <c r="D762" s="41">
        <v>53408192</v>
      </c>
      <c r="E762" s="41">
        <v>53411548</v>
      </c>
      <c r="F762" s="41" t="s">
        <v>1740</v>
      </c>
      <c r="G762" s="41" t="s">
        <v>3811</v>
      </c>
      <c r="H762" s="41" t="s">
        <v>27</v>
      </c>
      <c r="I762" s="41" t="s">
        <v>3812</v>
      </c>
    </row>
    <row r="763" spans="1:9">
      <c r="A763" s="139"/>
      <c r="B763" s="41" t="s">
        <v>3813</v>
      </c>
      <c r="C763" s="41" t="s">
        <v>1656</v>
      </c>
      <c r="D763" s="41">
        <v>53412515</v>
      </c>
      <c r="E763" s="41">
        <v>53412997</v>
      </c>
      <c r="F763" s="41" t="s">
        <v>1740</v>
      </c>
      <c r="G763" s="41" t="s">
        <v>3814</v>
      </c>
      <c r="H763" s="41" t="s">
        <v>3815</v>
      </c>
      <c r="I763" s="41" t="s">
        <v>3816</v>
      </c>
    </row>
    <row r="764" spans="1:9" ht="24">
      <c r="A764" s="139"/>
      <c r="B764" s="41" t="s">
        <v>3817</v>
      </c>
      <c r="C764" s="41" t="s">
        <v>1656</v>
      </c>
      <c r="D764" s="41">
        <v>53425229</v>
      </c>
      <c r="E764" s="41">
        <v>53427109</v>
      </c>
      <c r="F764" s="41" t="s">
        <v>27</v>
      </c>
      <c r="G764" s="41" t="s">
        <v>3818</v>
      </c>
      <c r="H764" s="41" t="s">
        <v>3819</v>
      </c>
      <c r="I764" s="41" t="s">
        <v>3820</v>
      </c>
    </row>
    <row r="765" spans="1:9">
      <c r="A765" s="139"/>
      <c r="B765" s="41" t="s">
        <v>3821</v>
      </c>
      <c r="C765" s="41" t="s">
        <v>1656</v>
      </c>
      <c r="D765" s="41">
        <v>53431683</v>
      </c>
      <c r="E765" s="41">
        <v>53433662</v>
      </c>
      <c r="F765" s="41" t="s">
        <v>27</v>
      </c>
      <c r="G765" s="41" t="s">
        <v>3822</v>
      </c>
      <c r="H765" s="41" t="s">
        <v>27</v>
      </c>
      <c r="I765" s="41" t="s">
        <v>3823</v>
      </c>
    </row>
    <row r="766" spans="1:9">
      <c r="A766" s="139"/>
      <c r="B766" s="41" t="s">
        <v>3824</v>
      </c>
      <c r="C766" s="41" t="s">
        <v>1656</v>
      </c>
      <c r="D766" s="41">
        <v>53435092</v>
      </c>
      <c r="E766" s="41">
        <v>53435902</v>
      </c>
      <c r="F766" s="41" t="s">
        <v>27</v>
      </c>
      <c r="G766" s="41" t="s">
        <v>3825</v>
      </c>
      <c r="H766" s="41" t="s">
        <v>27</v>
      </c>
      <c r="I766" s="41" t="s">
        <v>3826</v>
      </c>
    </row>
    <row r="767" spans="1:9" ht="36">
      <c r="A767" s="139"/>
      <c r="B767" s="41" t="s">
        <v>3827</v>
      </c>
      <c r="C767" s="41" t="s">
        <v>1656</v>
      </c>
      <c r="D767" s="41">
        <v>53448361</v>
      </c>
      <c r="E767" s="41">
        <v>53449367</v>
      </c>
      <c r="F767" s="41" t="s">
        <v>27</v>
      </c>
      <c r="G767" s="41" t="s">
        <v>3828</v>
      </c>
      <c r="H767" s="41" t="s">
        <v>3829</v>
      </c>
      <c r="I767" s="41" t="s">
        <v>3830</v>
      </c>
    </row>
    <row r="768" spans="1:9" ht="24">
      <c r="A768" s="139"/>
      <c r="B768" s="41" t="s">
        <v>3831</v>
      </c>
      <c r="C768" s="41" t="s">
        <v>1656</v>
      </c>
      <c r="D768" s="41">
        <v>53452335</v>
      </c>
      <c r="E768" s="41">
        <v>53453277</v>
      </c>
      <c r="F768" s="41" t="s">
        <v>27</v>
      </c>
      <c r="G768" s="41" t="s">
        <v>3832</v>
      </c>
      <c r="H768" s="41" t="s">
        <v>3833</v>
      </c>
      <c r="I768" s="41" t="s">
        <v>3834</v>
      </c>
    </row>
  </sheetData>
  <mergeCells count="52">
    <mergeCell ref="A38:A49"/>
    <mergeCell ref="A1:I3"/>
    <mergeCell ref="A4:F4"/>
    <mergeCell ref="G4:I4"/>
    <mergeCell ref="A6:A24"/>
    <mergeCell ref="A25:A37"/>
    <mergeCell ref="A198:A219"/>
    <mergeCell ref="A50:A57"/>
    <mergeCell ref="A58:A82"/>
    <mergeCell ref="A83:A98"/>
    <mergeCell ref="A99:A108"/>
    <mergeCell ref="A109:A118"/>
    <mergeCell ref="A119:A132"/>
    <mergeCell ref="A133:A149"/>
    <mergeCell ref="A150:A158"/>
    <mergeCell ref="A159:A171"/>
    <mergeCell ref="A173:A188"/>
    <mergeCell ref="A189:A197"/>
    <mergeCell ref="A465:A471"/>
    <mergeCell ref="A220:A238"/>
    <mergeCell ref="A239:A293"/>
    <mergeCell ref="A294:A312"/>
    <mergeCell ref="A313:A332"/>
    <mergeCell ref="A333:A355"/>
    <mergeCell ref="A356:A367"/>
    <mergeCell ref="A368:A380"/>
    <mergeCell ref="A381:A402"/>
    <mergeCell ref="A403:A419"/>
    <mergeCell ref="A420:A452"/>
    <mergeCell ref="A453:A464"/>
    <mergeCell ref="A644:A651"/>
    <mergeCell ref="A472:A486"/>
    <mergeCell ref="A487:A494"/>
    <mergeCell ref="A495:A520"/>
    <mergeCell ref="A521:A537"/>
    <mergeCell ref="A538:A544"/>
    <mergeCell ref="A545:A559"/>
    <mergeCell ref="A560:A589"/>
    <mergeCell ref="A590:A609"/>
    <mergeCell ref="A610:A621"/>
    <mergeCell ref="A622:A636"/>
    <mergeCell ref="A637:A643"/>
    <mergeCell ref="A732:A737"/>
    <mergeCell ref="A738:A756"/>
    <mergeCell ref="A757:A758"/>
    <mergeCell ref="A759:A768"/>
    <mergeCell ref="A652:A664"/>
    <mergeCell ref="A665:A677"/>
    <mergeCell ref="A678:A692"/>
    <mergeCell ref="A693:A708"/>
    <mergeCell ref="A709:A720"/>
    <mergeCell ref="A721:A73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2A6C4-81AD-4F17-9E0D-5FD05E1CBABE}">
  <dimension ref="A1:H23"/>
  <sheetViews>
    <sheetView tabSelected="1" zoomScaleNormal="100" workbookViewId="0">
      <selection activeCell="H13" sqref="H13"/>
    </sheetView>
  </sheetViews>
  <sheetFormatPr defaultRowHeight="15"/>
  <cols>
    <col min="1" max="1" width="9.7109375" style="5" customWidth="1"/>
    <col min="2" max="3" width="16.5703125" style="5" customWidth="1"/>
    <col min="4" max="4" width="8.42578125" style="5" customWidth="1"/>
    <col min="5" max="6" width="11.5703125" style="5" customWidth="1"/>
    <col min="7" max="7" width="31.140625" style="5" customWidth="1"/>
    <col min="8" max="8" width="114.42578125" style="6" customWidth="1"/>
  </cols>
  <sheetData>
    <row r="1" spans="1:8">
      <c r="A1" s="105" t="s">
        <v>3874</v>
      </c>
      <c r="B1" s="105"/>
      <c r="C1" s="105"/>
      <c r="D1" s="105"/>
      <c r="E1" s="105"/>
      <c r="F1" s="105"/>
      <c r="G1" s="105"/>
      <c r="H1" s="105"/>
    </row>
    <row r="2" spans="1:8">
      <c r="A2" s="105"/>
      <c r="B2" s="105"/>
      <c r="C2" s="105"/>
      <c r="D2" s="105"/>
      <c r="E2" s="105"/>
      <c r="F2" s="105"/>
      <c r="G2" s="105"/>
      <c r="H2" s="105"/>
    </row>
    <row r="3" spans="1:8">
      <c r="A3" s="127" t="s">
        <v>3835</v>
      </c>
      <c r="B3" s="127"/>
      <c r="C3" s="127"/>
      <c r="D3" s="127"/>
      <c r="E3" s="127"/>
      <c r="F3" s="127"/>
      <c r="G3" s="127"/>
      <c r="H3" s="127"/>
    </row>
    <row r="4" spans="1:8">
      <c r="A4" s="127"/>
      <c r="B4" s="127"/>
      <c r="C4" s="127"/>
      <c r="D4" s="127"/>
      <c r="E4" s="127"/>
      <c r="F4" s="127"/>
      <c r="G4" s="127"/>
      <c r="H4" s="127"/>
    </row>
    <row r="5" spans="1:8">
      <c r="A5" s="7"/>
      <c r="B5" s="7"/>
      <c r="C5" s="7"/>
      <c r="D5" s="7"/>
      <c r="E5" s="7"/>
      <c r="F5" s="7"/>
      <c r="G5" s="23"/>
      <c r="H5" s="7"/>
    </row>
    <row r="6" spans="1:8">
      <c r="A6" s="44"/>
      <c r="B6" s="148"/>
      <c r="C6" s="148"/>
      <c r="D6" s="149" t="s">
        <v>3836</v>
      </c>
      <c r="E6" s="149"/>
      <c r="F6" s="149"/>
      <c r="G6" s="44"/>
      <c r="H6" s="44"/>
    </row>
    <row r="7" spans="1:8">
      <c r="A7" s="45" t="s">
        <v>1723</v>
      </c>
      <c r="B7" s="45" t="s">
        <v>3837</v>
      </c>
      <c r="C7" s="46" t="s">
        <v>3838</v>
      </c>
      <c r="D7" s="45" t="s">
        <v>905</v>
      </c>
      <c r="E7" s="45" t="s">
        <v>3839</v>
      </c>
      <c r="F7" s="45" t="s">
        <v>1734</v>
      </c>
      <c r="G7" s="47" t="s">
        <v>3840</v>
      </c>
      <c r="H7" s="45" t="s">
        <v>3841</v>
      </c>
    </row>
    <row r="8" spans="1:8" ht="36">
      <c r="A8" s="94">
        <v>1</v>
      </c>
      <c r="B8" s="98" t="s">
        <v>3842</v>
      </c>
      <c r="C8" s="99" t="s">
        <v>1774</v>
      </c>
      <c r="D8" s="94">
        <v>1</v>
      </c>
      <c r="E8" s="95">
        <v>2743240</v>
      </c>
      <c r="F8" s="95">
        <v>2747328</v>
      </c>
      <c r="G8" s="102" t="s">
        <v>1776</v>
      </c>
      <c r="H8" s="94" t="s">
        <v>1777</v>
      </c>
    </row>
    <row r="9" spans="1:8" ht="48">
      <c r="A9" s="94">
        <v>9</v>
      </c>
      <c r="B9" s="98" t="s">
        <v>3843</v>
      </c>
      <c r="C9" s="100" t="s">
        <v>2046</v>
      </c>
      <c r="D9" s="96">
        <v>2</v>
      </c>
      <c r="E9" s="95">
        <v>1174612</v>
      </c>
      <c r="F9" s="95">
        <v>1176096</v>
      </c>
      <c r="G9" s="103" t="s">
        <v>3844</v>
      </c>
      <c r="H9" s="96" t="s">
        <v>2048</v>
      </c>
    </row>
    <row r="10" spans="1:8" ht="24">
      <c r="A10" s="94">
        <v>10</v>
      </c>
      <c r="B10" s="98" t="s">
        <v>3845</v>
      </c>
      <c r="C10" s="99" t="s">
        <v>2080</v>
      </c>
      <c r="D10" s="94">
        <v>2</v>
      </c>
      <c r="E10" s="95">
        <v>6384411</v>
      </c>
      <c r="F10" s="95">
        <v>6385034</v>
      </c>
      <c r="G10" s="102" t="s">
        <v>2082</v>
      </c>
      <c r="H10" s="94" t="s">
        <v>3846</v>
      </c>
    </row>
    <row r="11" spans="1:8" ht="36">
      <c r="A11" s="94">
        <v>11</v>
      </c>
      <c r="B11" s="98" t="s">
        <v>27</v>
      </c>
      <c r="C11" s="99" t="s">
        <v>2117</v>
      </c>
      <c r="D11" s="94">
        <v>2</v>
      </c>
      <c r="E11" s="95">
        <v>34340754</v>
      </c>
      <c r="F11" s="95">
        <v>34343804</v>
      </c>
      <c r="G11" s="102" t="s">
        <v>2119</v>
      </c>
      <c r="H11" s="94" t="s">
        <v>3847</v>
      </c>
    </row>
    <row r="12" spans="1:8" ht="24">
      <c r="A12" s="94">
        <v>14</v>
      </c>
      <c r="B12" s="98" t="s">
        <v>3848</v>
      </c>
      <c r="C12" s="100" t="s">
        <v>2167</v>
      </c>
      <c r="D12" s="96">
        <v>2</v>
      </c>
      <c r="E12" s="95">
        <v>63002378</v>
      </c>
      <c r="F12" s="95">
        <v>63003070</v>
      </c>
      <c r="G12" s="103" t="s">
        <v>2169</v>
      </c>
      <c r="H12" s="96" t="s">
        <v>2170</v>
      </c>
    </row>
    <row r="13" spans="1:8" ht="58.9" customHeight="1">
      <c r="A13" s="146">
        <v>18</v>
      </c>
      <c r="B13" s="98" t="s">
        <v>3849</v>
      </c>
      <c r="C13" s="99" t="s">
        <v>2381</v>
      </c>
      <c r="D13" s="94">
        <v>3</v>
      </c>
      <c r="E13" s="95">
        <v>6953236</v>
      </c>
      <c r="F13" s="95">
        <v>6953957</v>
      </c>
      <c r="G13" s="102" t="s">
        <v>3850</v>
      </c>
      <c r="H13" s="94" t="s">
        <v>3851</v>
      </c>
    </row>
    <row r="14" spans="1:8" ht="24">
      <c r="A14" s="147"/>
      <c r="B14" s="98" t="s">
        <v>3852</v>
      </c>
      <c r="C14" s="99" t="s">
        <v>2485</v>
      </c>
      <c r="D14" s="94">
        <v>3</v>
      </c>
      <c r="E14" s="95">
        <v>7079328</v>
      </c>
      <c r="F14" s="95">
        <v>7082489</v>
      </c>
      <c r="G14" s="102" t="s">
        <v>3853</v>
      </c>
      <c r="H14" s="94" t="s">
        <v>3854</v>
      </c>
    </row>
    <row r="15" spans="1:8" ht="60">
      <c r="A15" s="94">
        <v>19</v>
      </c>
      <c r="B15" s="98" t="s">
        <v>3855</v>
      </c>
      <c r="C15" s="100" t="s">
        <v>2550</v>
      </c>
      <c r="D15" s="96">
        <v>3</v>
      </c>
      <c r="E15" s="95">
        <v>7872582</v>
      </c>
      <c r="F15" s="95">
        <v>7874634</v>
      </c>
      <c r="G15" s="103" t="s">
        <v>2552</v>
      </c>
      <c r="H15" s="96" t="s">
        <v>2553</v>
      </c>
    </row>
    <row r="16" spans="1:8" ht="23.1" customHeight="1">
      <c r="A16" s="146">
        <v>21</v>
      </c>
      <c r="B16" s="98" t="s">
        <v>3856</v>
      </c>
      <c r="C16" s="98" t="s">
        <v>2680</v>
      </c>
      <c r="D16" s="94">
        <v>3</v>
      </c>
      <c r="E16" s="95">
        <v>29053993</v>
      </c>
      <c r="F16" s="95">
        <v>29055446</v>
      </c>
      <c r="G16" s="98" t="s">
        <v>3857</v>
      </c>
      <c r="H16" s="94" t="s">
        <v>3858</v>
      </c>
    </row>
    <row r="17" spans="1:8" ht="24">
      <c r="A17" s="147"/>
      <c r="B17" s="98" t="s">
        <v>3859</v>
      </c>
      <c r="C17" s="98" t="s">
        <v>2691</v>
      </c>
      <c r="D17" s="94">
        <v>3</v>
      </c>
      <c r="E17" s="95">
        <v>29063396</v>
      </c>
      <c r="F17" s="95">
        <v>29065095</v>
      </c>
      <c r="G17" s="98" t="s">
        <v>3860</v>
      </c>
      <c r="H17" s="94" t="s">
        <v>2694</v>
      </c>
    </row>
    <row r="18" spans="1:8" ht="72">
      <c r="A18" s="94">
        <v>25</v>
      </c>
      <c r="B18" s="98" t="s">
        <v>3861</v>
      </c>
      <c r="C18" s="98" t="s">
        <v>2882</v>
      </c>
      <c r="D18" s="94">
        <v>4</v>
      </c>
      <c r="E18" s="95">
        <v>64843321</v>
      </c>
      <c r="F18" s="95">
        <v>64845298</v>
      </c>
      <c r="G18" s="98" t="s">
        <v>3862</v>
      </c>
      <c r="H18" s="94" t="s">
        <v>2885</v>
      </c>
    </row>
    <row r="19" spans="1:8" ht="36">
      <c r="A19" s="94">
        <v>26</v>
      </c>
      <c r="B19" s="98" t="s">
        <v>3863</v>
      </c>
      <c r="C19" s="98" t="s">
        <v>2934</v>
      </c>
      <c r="D19" s="94">
        <v>5</v>
      </c>
      <c r="E19" s="95">
        <v>3841055</v>
      </c>
      <c r="F19" s="95">
        <v>3843409</v>
      </c>
      <c r="G19" s="98" t="s">
        <v>2936</v>
      </c>
      <c r="H19" s="94" t="s">
        <v>2937</v>
      </c>
    </row>
    <row r="20" spans="1:8" ht="60">
      <c r="A20" s="94">
        <v>42</v>
      </c>
      <c r="B20" s="98" t="s">
        <v>3864</v>
      </c>
      <c r="C20" s="101" t="s">
        <v>3571</v>
      </c>
      <c r="D20" s="96">
        <v>8</v>
      </c>
      <c r="E20" s="95">
        <v>38873791</v>
      </c>
      <c r="F20" s="95">
        <v>38876665</v>
      </c>
      <c r="G20" s="101" t="s">
        <v>3573</v>
      </c>
      <c r="H20" s="96" t="s">
        <v>3574</v>
      </c>
    </row>
    <row r="21" spans="1:8" ht="37.35" customHeight="1">
      <c r="A21" s="94">
        <v>44</v>
      </c>
      <c r="B21" s="98" t="s">
        <v>3865</v>
      </c>
      <c r="C21" s="98" t="s">
        <v>3654</v>
      </c>
      <c r="D21" s="94">
        <v>9</v>
      </c>
      <c r="E21" s="95">
        <v>1403459</v>
      </c>
      <c r="F21" s="95">
        <v>1409963</v>
      </c>
      <c r="G21" s="98" t="s">
        <v>3866</v>
      </c>
      <c r="H21" s="94" t="s">
        <v>3657</v>
      </c>
    </row>
    <row r="22" spans="1:8" ht="29.65" customHeight="1">
      <c r="A22" s="146">
        <v>46</v>
      </c>
      <c r="B22" s="98" t="s">
        <v>3867</v>
      </c>
      <c r="C22" s="101" t="s">
        <v>3718</v>
      </c>
      <c r="D22" s="96">
        <v>9</v>
      </c>
      <c r="E22" s="95">
        <v>23908854</v>
      </c>
      <c r="F22" s="95">
        <v>23909181</v>
      </c>
      <c r="G22" s="101" t="s">
        <v>3720</v>
      </c>
      <c r="H22" s="96" t="s">
        <v>3721</v>
      </c>
    </row>
    <row r="23" spans="1:8" ht="36">
      <c r="A23" s="147"/>
      <c r="B23" s="98" t="s">
        <v>3868</v>
      </c>
      <c r="C23" s="98" t="s">
        <v>3727</v>
      </c>
      <c r="D23" s="94">
        <v>9</v>
      </c>
      <c r="E23" s="95">
        <v>23946204</v>
      </c>
      <c r="F23" s="95">
        <v>23947405</v>
      </c>
      <c r="G23" s="98" t="s">
        <v>3869</v>
      </c>
      <c r="H23" s="94" t="s">
        <v>3870</v>
      </c>
    </row>
  </sheetData>
  <mergeCells count="7">
    <mergeCell ref="A16:A17"/>
    <mergeCell ref="A22:A23"/>
    <mergeCell ref="B6:C6"/>
    <mergeCell ref="D6:F6"/>
    <mergeCell ref="A1:H2"/>
    <mergeCell ref="A3:H4"/>
    <mergeCell ref="A13:A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F35EF-74A5-46BA-AF67-627D22DFD46D}">
  <dimension ref="A1:L201"/>
  <sheetViews>
    <sheetView workbookViewId="0">
      <selection sqref="A1:K1"/>
    </sheetView>
  </sheetViews>
  <sheetFormatPr defaultRowHeight="15"/>
  <cols>
    <col min="1" max="12" width="13.85546875" customWidth="1"/>
  </cols>
  <sheetData>
    <row r="1" spans="1:12" ht="27.75" customHeight="1">
      <c r="A1" s="107" t="s">
        <v>3871</v>
      </c>
      <c r="B1" s="107"/>
      <c r="C1" s="107"/>
      <c r="D1" s="107"/>
      <c r="E1" s="107"/>
      <c r="F1" s="107"/>
      <c r="G1" s="107"/>
      <c r="H1" s="107"/>
      <c r="I1" s="107"/>
      <c r="J1" s="107"/>
      <c r="K1" s="107"/>
    </row>
    <row r="2" spans="1:12">
      <c r="A2" s="97"/>
      <c r="B2" s="97"/>
      <c r="C2" s="97"/>
      <c r="D2" s="97"/>
      <c r="E2" s="97"/>
      <c r="F2" s="97"/>
      <c r="G2" s="97"/>
      <c r="H2" s="97"/>
      <c r="I2" s="97"/>
      <c r="J2" s="97"/>
      <c r="K2" s="97"/>
    </row>
    <row r="3" spans="1:12">
      <c r="A3" s="106" t="s">
        <v>659</v>
      </c>
      <c r="B3" s="106"/>
      <c r="C3" s="106"/>
      <c r="D3" s="106"/>
      <c r="E3" s="106"/>
      <c r="F3" s="106"/>
      <c r="G3" s="106"/>
      <c r="H3" s="106"/>
      <c r="I3" s="106"/>
      <c r="J3" s="106"/>
      <c r="K3" s="106"/>
    </row>
    <row r="4" spans="1:12">
      <c r="A4" s="108" t="s">
        <v>660</v>
      </c>
      <c r="B4" s="106"/>
      <c r="C4" s="106"/>
      <c r="D4" s="106"/>
      <c r="E4" s="106"/>
      <c r="F4" s="106"/>
      <c r="G4" s="106"/>
      <c r="H4" s="106"/>
      <c r="I4" s="106"/>
      <c r="J4" s="106"/>
      <c r="K4" s="106"/>
    </row>
    <row r="5" spans="1:12">
      <c r="A5" s="106" t="s">
        <v>661</v>
      </c>
      <c r="B5" s="106"/>
      <c r="C5" s="106"/>
      <c r="D5" s="106"/>
      <c r="E5" s="106"/>
      <c r="F5" s="106"/>
      <c r="G5" s="106"/>
      <c r="H5" s="106"/>
      <c r="I5" s="106"/>
      <c r="J5" s="106"/>
      <c r="K5" s="106"/>
    </row>
    <row r="6" spans="1:12">
      <c r="A6" s="106" t="s">
        <v>662</v>
      </c>
      <c r="B6" s="106"/>
      <c r="C6" s="106"/>
      <c r="D6" s="106"/>
      <c r="E6" s="106"/>
      <c r="F6" s="106"/>
      <c r="G6" s="106"/>
      <c r="H6" s="106"/>
      <c r="I6" s="106"/>
      <c r="J6" s="106"/>
      <c r="K6" s="106"/>
    </row>
    <row r="7" spans="1:12">
      <c r="A7" s="106" t="s">
        <v>663</v>
      </c>
      <c r="B7" s="106"/>
      <c r="C7" s="106"/>
      <c r="D7" s="106"/>
      <c r="E7" s="106"/>
      <c r="F7" s="106"/>
      <c r="G7" s="106"/>
      <c r="H7" s="106"/>
      <c r="I7" s="106"/>
      <c r="J7" s="106"/>
      <c r="K7" s="106"/>
    </row>
    <row r="8" spans="1:12">
      <c r="A8" s="106" t="s">
        <v>664</v>
      </c>
      <c r="B8" s="106"/>
      <c r="C8" s="106"/>
      <c r="D8" s="106"/>
      <c r="E8" s="106"/>
      <c r="F8" s="106"/>
      <c r="G8" s="106"/>
      <c r="H8" s="106"/>
      <c r="I8" s="106"/>
      <c r="J8" s="106"/>
      <c r="K8" s="106"/>
    </row>
    <row r="9" spans="1:12">
      <c r="A9" s="106" t="s">
        <v>665</v>
      </c>
      <c r="B9" s="106"/>
      <c r="C9" s="106"/>
      <c r="D9" s="106"/>
      <c r="E9" s="106"/>
      <c r="F9" s="106"/>
      <c r="G9" s="106"/>
      <c r="H9" s="106"/>
      <c r="I9" s="106"/>
      <c r="J9" s="106"/>
      <c r="K9" s="106"/>
    </row>
    <row r="10" spans="1:12">
      <c r="A10" s="106" t="s">
        <v>666</v>
      </c>
      <c r="B10" s="106"/>
      <c r="C10" s="106"/>
      <c r="D10" s="106"/>
      <c r="E10" s="106"/>
      <c r="F10" s="106"/>
      <c r="G10" s="106"/>
      <c r="H10" s="106"/>
      <c r="I10" s="106"/>
      <c r="J10" s="106"/>
      <c r="K10" s="106"/>
    </row>
    <row r="11" spans="1:12">
      <c r="A11" s="106" t="s">
        <v>667</v>
      </c>
      <c r="B11" s="106"/>
      <c r="C11" s="106"/>
      <c r="D11" s="106"/>
      <c r="E11" s="106"/>
      <c r="F11" s="106"/>
      <c r="G11" s="106"/>
      <c r="H11" s="106"/>
      <c r="I11" s="106"/>
      <c r="J11" s="106"/>
      <c r="K11" s="106"/>
    </row>
    <row r="12" spans="1:12">
      <c r="A12" s="106" t="s">
        <v>668</v>
      </c>
      <c r="B12" s="106"/>
      <c r="C12" s="106"/>
      <c r="D12" s="106"/>
      <c r="E12" s="106"/>
      <c r="F12" s="106"/>
      <c r="G12" s="106"/>
      <c r="H12" s="106"/>
      <c r="I12" s="106"/>
      <c r="J12" s="106"/>
      <c r="K12" s="106"/>
    </row>
    <row r="13" spans="1:12">
      <c r="A13" s="106" t="s">
        <v>669</v>
      </c>
      <c r="B13" s="106"/>
      <c r="C13" s="106"/>
      <c r="D13" s="106"/>
      <c r="E13" s="106"/>
      <c r="F13" s="106"/>
      <c r="G13" s="106"/>
      <c r="H13" s="106"/>
      <c r="I13" s="106"/>
      <c r="J13" s="106"/>
      <c r="K13" s="106"/>
    </row>
    <row r="14" spans="1:12">
      <c r="A14" s="106" t="s">
        <v>670</v>
      </c>
      <c r="B14" s="106"/>
      <c r="C14" s="106"/>
      <c r="D14" s="106"/>
      <c r="E14" s="106"/>
      <c r="F14" s="106"/>
      <c r="G14" s="106"/>
      <c r="H14" s="106"/>
      <c r="I14" s="106"/>
      <c r="J14" s="106"/>
      <c r="K14" s="106"/>
    </row>
    <row r="15" spans="1:12">
      <c r="A15" s="106" t="s">
        <v>671</v>
      </c>
      <c r="B15" s="106"/>
      <c r="C15" s="106"/>
      <c r="D15" s="106"/>
      <c r="E15" s="106"/>
      <c r="F15" s="106"/>
      <c r="G15" s="106"/>
      <c r="H15" s="106"/>
      <c r="I15" s="106"/>
      <c r="J15" s="106"/>
      <c r="K15" s="106"/>
      <c r="L15" s="54"/>
    </row>
    <row r="16" spans="1:12">
      <c r="A16" s="55"/>
      <c r="B16" s="55"/>
      <c r="C16" s="55"/>
      <c r="D16" s="55"/>
      <c r="E16" s="55"/>
      <c r="F16" s="55"/>
      <c r="G16" s="55"/>
      <c r="H16" s="55"/>
      <c r="I16" s="55"/>
      <c r="J16" s="55"/>
      <c r="K16" s="55"/>
      <c r="L16" s="54"/>
    </row>
    <row r="17" spans="1:11">
      <c r="A17" s="22" t="s">
        <v>672</v>
      </c>
      <c r="B17" s="22" t="s">
        <v>673</v>
      </c>
      <c r="C17" s="22" t="s">
        <v>674</v>
      </c>
      <c r="D17" s="22" t="s">
        <v>675</v>
      </c>
      <c r="E17" s="22" t="s">
        <v>676</v>
      </c>
      <c r="F17" s="22" t="s">
        <v>677</v>
      </c>
      <c r="G17" s="22" t="s">
        <v>678</v>
      </c>
      <c r="H17" s="22" t="s">
        <v>679</v>
      </c>
      <c r="I17" s="22" t="s">
        <v>680</v>
      </c>
      <c r="J17" s="22" t="s">
        <v>681</v>
      </c>
      <c r="K17" s="22" t="s">
        <v>682</v>
      </c>
    </row>
    <row r="18" spans="1:11">
      <c r="A18" s="9">
        <v>20170401</v>
      </c>
      <c r="B18" s="9">
        <v>112</v>
      </c>
      <c r="C18" s="9">
        <v>85</v>
      </c>
      <c r="D18" s="9">
        <v>139</v>
      </c>
      <c r="E18" s="9">
        <v>4</v>
      </c>
      <c r="F18" s="9">
        <v>574</v>
      </c>
      <c r="G18" s="9">
        <v>33</v>
      </c>
      <c r="H18" s="9">
        <v>20</v>
      </c>
      <c r="I18" s="9">
        <v>97</v>
      </c>
      <c r="J18" s="9">
        <v>76</v>
      </c>
      <c r="K18" s="9">
        <v>9</v>
      </c>
    </row>
    <row r="19" spans="1:11">
      <c r="A19" s="9">
        <v>20170402</v>
      </c>
      <c r="B19" s="9">
        <v>110</v>
      </c>
      <c r="C19" s="9">
        <v>74</v>
      </c>
      <c r="D19" s="9">
        <v>163</v>
      </c>
      <c r="E19" s="9">
        <v>73</v>
      </c>
      <c r="F19" s="9">
        <v>1310</v>
      </c>
      <c r="G19" s="9">
        <v>0</v>
      </c>
      <c r="H19" s="9">
        <v>0</v>
      </c>
      <c r="I19" s="9">
        <v>99</v>
      </c>
      <c r="J19" s="9">
        <v>55</v>
      </c>
      <c r="K19" s="9">
        <v>20</v>
      </c>
    </row>
    <row r="20" spans="1:11">
      <c r="A20" s="9">
        <v>20170403</v>
      </c>
      <c r="B20" s="9">
        <v>81</v>
      </c>
      <c r="C20" s="9">
        <v>15</v>
      </c>
      <c r="D20" s="9">
        <v>153</v>
      </c>
      <c r="E20" s="9">
        <v>54</v>
      </c>
      <c r="F20" s="9">
        <v>1304</v>
      </c>
      <c r="G20" s="9">
        <v>0</v>
      </c>
      <c r="H20" s="9">
        <v>0</v>
      </c>
      <c r="I20" s="9">
        <v>96</v>
      </c>
      <c r="J20" s="9">
        <v>54</v>
      </c>
      <c r="K20" s="9">
        <v>18</v>
      </c>
    </row>
    <row r="21" spans="1:11">
      <c r="A21" s="9">
        <v>20170404</v>
      </c>
      <c r="B21" s="9">
        <v>95</v>
      </c>
      <c r="C21" s="9">
        <v>13</v>
      </c>
      <c r="D21" s="9">
        <v>170</v>
      </c>
      <c r="E21" s="9">
        <v>81</v>
      </c>
      <c r="F21" s="9">
        <v>1344</v>
      </c>
      <c r="G21" s="9">
        <v>0</v>
      </c>
      <c r="H21" s="9">
        <v>0</v>
      </c>
      <c r="I21" s="9">
        <v>98</v>
      </c>
      <c r="J21" s="9">
        <v>45</v>
      </c>
      <c r="K21" s="9">
        <v>19</v>
      </c>
    </row>
    <row r="22" spans="1:11">
      <c r="A22" s="9">
        <v>20170405</v>
      </c>
      <c r="B22" s="9">
        <v>81</v>
      </c>
      <c r="C22" s="9">
        <v>31</v>
      </c>
      <c r="D22" s="9">
        <v>137</v>
      </c>
      <c r="E22" s="9">
        <v>29</v>
      </c>
      <c r="F22" s="9">
        <v>1070</v>
      </c>
      <c r="G22" s="9">
        <v>0</v>
      </c>
      <c r="H22" s="9">
        <v>-1</v>
      </c>
      <c r="I22" s="9">
        <v>99</v>
      </c>
      <c r="J22" s="9">
        <v>50</v>
      </c>
      <c r="K22" s="9">
        <v>15</v>
      </c>
    </row>
    <row r="23" spans="1:11">
      <c r="A23" s="9">
        <v>20170406</v>
      </c>
      <c r="B23" s="9">
        <v>73</v>
      </c>
      <c r="C23" s="9">
        <v>17</v>
      </c>
      <c r="D23" s="9">
        <v>114</v>
      </c>
      <c r="E23" s="9">
        <v>28</v>
      </c>
      <c r="F23" s="9">
        <v>851</v>
      </c>
      <c r="G23" s="9">
        <v>0</v>
      </c>
      <c r="H23" s="9">
        <v>-1</v>
      </c>
      <c r="I23" s="9">
        <v>94</v>
      </c>
      <c r="J23" s="9">
        <v>59</v>
      </c>
      <c r="K23" s="9">
        <v>12</v>
      </c>
    </row>
    <row r="24" spans="1:11">
      <c r="A24" s="9">
        <v>20170407</v>
      </c>
      <c r="B24" s="9">
        <v>97</v>
      </c>
      <c r="C24" s="9">
        <v>25</v>
      </c>
      <c r="D24" s="9">
        <v>139</v>
      </c>
      <c r="E24" s="9">
        <v>16</v>
      </c>
      <c r="F24" s="9">
        <v>766</v>
      </c>
      <c r="G24" s="9">
        <v>0</v>
      </c>
      <c r="H24" s="9">
        <v>0</v>
      </c>
      <c r="I24" s="9">
        <v>90</v>
      </c>
      <c r="J24" s="9">
        <v>64</v>
      </c>
      <c r="K24" s="9">
        <v>11</v>
      </c>
    </row>
    <row r="25" spans="1:11">
      <c r="A25" s="9">
        <v>20170408</v>
      </c>
      <c r="B25" s="9">
        <v>94</v>
      </c>
      <c r="C25" s="9">
        <v>19</v>
      </c>
      <c r="D25" s="9">
        <v>156</v>
      </c>
      <c r="E25" s="9">
        <v>55</v>
      </c>
      <c r="F25" s="9">
        <v>1366</v>
      </c>
      <c r="G25" s="9">
        <v>0</v>
      </c>
      <c r="H25" s="9">
        <v>0</v>
      </c>
      <c r="I25" s="9">
        <v>91</v>
      </c>
      <c r="J25" s="9">
        <v>48</v>
      </c>
      <c r="K25" s="9">
        <v>20</v>
      </c>
    </row>
    <row r="26" spans="1:11">
      <c r="A26" s="9">
        <v>20170409</v>
      </c>
      <c r="B26" s="9">
        <v>121</v>
      </c>
      <c r="C26" s="9">
        <v>4</v>
      </c>
      <c r="D26" s="9">
        <v>216</v>
      </c>
      <c r="E26" s="9">
        <v>123</v>
      </c>
      <c r="F26" s="9">
        <v>2029</v>
      </c>
      <c r="G26" s="9">
        <v>0</v>
      </c>
      <c r="H26" s="9">
        <v>0</v>
      </c>
      <c r="I26" s="9">
        <v>93</v>
      </c>
      <c r="J26" s="9">
        <v>31</v>
      </c>
      <c r="K26" s="9">
        <v>31</v>
      </c>
    </row>
    <row r="27" spans="1:11">
      <c r="A27" s="9">
        <v>20170410</v>
      </c>
      <c r="B27" s="9">
        <v>95</v>
      </c>
      <c r="C27" s="9">
        <v>20</v>
      </c>
      <c r="D27" s="9">
        <v>140</v>
      </c>
      <c r="E27" s="9">
        <v>35</v>
      </c>
      <c r="F27" s="9">
        <v>1112</v>
      </c>
      <c r="G27" s="9">
        <v>0</v>
      </c>
      <c r="H27" s="9">
        <v>-1</v>
      </c>
      <c r="I27" s="9">
        <v>94</v>
      </c>
      <c r="J27" s="9">
        <v>46</v>
      </c>
      <c r="K27" s="9">
        <v>16</v>
      </c>
    </row>
    <row r="28" spans="1:11">
      <c r="A28" s="9">
        <v>20170411</v>
      </c>
      <c r="B28" s="9">
        <v>84</v>
      </c>
      <c r="C28" s="9">
        <v>9</v>
      </c>
      <c r="D28" s="9">
        <v>146</v>
      </c>
      <c r="E28" s="9">
        <v>73</v>
      </c>
      <c r="F28" s="9">
        <v>1337</v>
      </c>
      <c r="G28" s="9">
        <v>0</v>
      </c>
      <c r="H28" s="9">
        <v>0</v>
      </c>
      <c r="I28" s="9">
        <v>94</v>
      </c>
      <c r="J28" s="9">
        <v>49</v>
      </c>
      <c r="K28" s="9">
        <v>19</v>
      </c>
    </row>
    <row r="29" spans="1:11">
      <c r="A29" s="9">
        <v>20170412</v>
      </c>
      <c r="B29" s="9">
        <v>91</v>
      </c>
      <c r="C29" s="9">
        <v>65</v>
      </c>
      <c r="D29" s="9">
        <v>116</v>
      </c>
      <c r="E29" s="9">
        <v>0</v>
      </c>
      <c r="F29" s="9">
        <v>474</v>
      </c>
      <c r="G29" s="9">
        <v>32</v>
      </c>
      <c r="H29" s="9">
        <v>21</v>
      </c>
      <c r="I29" s="9">
        <v>98</v>
      </c>
      <c r="J29" s="9">
        <v>69</v>
      </c>
      <c r="K29" s="9">
        <v>7</v>
      </c>
    </row>
    <row r="30" spans="1:11">
      <c r="A30" s="9">
        <v>20170413</v>
      </c>
      <c r="B30" s="9">
        <v>76</v>
      </c>
      <c r="C30" s="9">
        <v>6</v>
      </c>
      <c r="D30" s="9">
        <v>127</v>
      </c>
      <c r="E30" s="9">
        <v>43</v>
      </c>
      <c r="F30" s="9">
        <v>1087</v>
      </c>
      <c r="G30" s="9">
        <v>0</v>
      </c>
      <c r="H30" s="9">
        <v>0</v>
      </c>
      <c r="I30" s="9">
        <v>98</v>
      </c>
      <c r="J30" s="9">
        <v>54</v>
      </c>
      <c r="K30" s="9">
        <v>15</v>
      </c>
    </row>
    <row r="31" spans="1:11">
      <c r="A31" s="9">
        <v>20170414</v>
      </c>
      <c r="B31" s="9">
        <v>77</v>
      </c>
      <c r="C31" s="9">
        <v>4</v>
      </c>
      <c r="D31" s="9">
        <v>110</v>
      </c>
      <c r="E31" s="9">
        <v>8</v>
      </c>
      <c r="F31" s="9">
        <v>508</v>
      </c>
      <c r="G31" s="9">
        <v>0</v>
      </c>
      <c r="H31" s="9">
        <v>-1</v>
      </c>
      <c r="I31" s="9">
        <v>98</v>
      </c>
      <c r="J31" s="9">
        <v>59</v>
      </c>
      <c r="K31" s="9">
        <v>7</v>
      </c>
    </row>
    <row r="32" spans="1:11">
      <c r="A32" s="9">
        <v>20170415</v>
      </c>
      <c r="B32" s="9">
        <v>87</v>
      </c>
      <c r="C32" s="9">
        <v>34</v>
      </c>
      <c r="D32" s="9">
        <v>126</v>
      </c>
      <c r="E32" s="9">
        <v>40</v>
      </c>
      <c r="F32" s="9">
        <v>1185</v>
      </c>
      <c r="G32" s="9">
        <v>37</v>
      </c>
      <c r="H32" s="9">
        <v>15</v>
      </c>
      <c r="I32" s="9">
        <v>97</v>
      </c>
      <c r="J32" s="9">
        <v>52</v>
      </c>
      <c r="K32" s="9">
        <v>17</v>
      </c>
    </row>
    <row r="33" spans="1:11">
      <c r="A33" s="9">
        <v>20170416</v>
      </c>
      <c r="B33" s="9">
        <v>64</v>
      </c>
      <c r="C33" s="9">
        <v>19</v>
      </c>
      <c r="D33" s="9">
        <v>105</v>
      </c>
      <c r="E33" s="9">
        <v>27</v>
      </c>
      <c r="F33" s="9">
        <v>985</v>
      </c>
      <c r="G33" s="9">
        <v>17</v>
      </c>
      <c r="H33" s="9">
        <v>9</v>
      </c>
      <c r="I33" s="9">
        <v>98</v>
      </c>
      <c r="J33" s="9">
        <v>62</v>
      </c>
      <c r="K33" s="9">
        <v>13</v>
      </c>
    </row>
    <row r="34" spans="1:11">
      <c r="A34" s="9">
        <v>20170417</v>
      </c>
      <c r="B34" s="9">
        <v>55</v>
      </c>
      <c r="C34" s="9">
        <v>-8</v>
      </c>
      <c r="D34" s="9">
        <v>112</v>
      </c>
      <c r="E34" s="9">
        <v>81</v>
      </c>
      <c r="F34" s="9">
        <v>1638</v>
      </c>
      <c r="G34" s="9">
        <v>57</v>
      </c>
      <c r="H34" s="9">
        <v>54</v>
      </c>
      <c r="I34" s="9">
        <v>99</v>
      </c>
      <c r="J34" s="9">
        <v>46</v>
      </c>
      <c r="K34" s="9">
        <v>21</v>
      </c>
    </row>
    <row r="35" spans="1:11">
      <c r="A35" s="9">
        <v>20170418</v>
      </c>
      <c r="B35" s="9">
        <v>45</v>
      </c>
      <c r="C35" s="9">
        <v>-17</v>
      </c>
      <c r="D35" s="9">
        <v>109</v>
      </c>
      <c r="E35" s="9">
        <v>96</v>
      </c>
      <c r="F35" s="9">
        <v>1661</v>
      </c>
      <c r="G35" s="9">
        <v>2</v>
      </c>
      <c r="H35" s="9">
        <v>1</v>
      </c>
      <c r="I35" s="9">
        <v>99</v>
      </c>
      <c r="J35" s="9">
        <v>49</v>
      </c>
      <c r="K35" s="9">
        <v>21</v>
      </c>
    </row>
    <row r="36" spans="1:11">
      <c r="A36" s="9">
        <v>20170419</v>
      </c>
      <c r="B36" s="9">
        <v>32</v>
      </c>
      <c r="C36" s="9">
        <v>-25</v>
      </c>
      <c r="D36" s="9">
        <v>94</v>
      </c>
      <c r="E36" s="9">
        <v>79</v>
      </c>
      <c r="F36" s="9">
        <v>1731</v>
      </c>
      <c r="G36" s="9">
        <v>0</v>
      </c>
      <c r="H36" s="9">
        <v>0</v>
      </c>
      <c r="I36" s="9">
        <v>86</v>
      </c>
      <c r="J36" s="9">
        <v>39</v>
      </c>
      <c r="K36" s="9">
        <v>21</v>
      </c>
    </row>
    <row r="37" spans="1:11">
      <c r="A37" s="9">
        <v>20170420</v>
      </c>
      <c r="B37" s="9">
        <v>55</v>
      </c>
      <c r="C37" s="9">
        <v>-49</v>
      </c>
      <c r="D37" s="9">
        <v>125</v>
      </c>
      <c r="E37" s="9">
        <v>129</v>
      </c>
      <c r="F37" s="9">
        <v>2264</v>
      </c>
      <c r="G37" s="9">
        <v>0</v>
      </c>
      <c r="H37" s="9">
        <v>0</v>
      </c>
      <c r="I37" s="9">
        <v>91</v>
      </c>
      <c r="J37" s="9">
        <v>34</v>
      </c>
      <c r="K37" s="9">
        <v>29</v>
      </c>
    </row>
    <row r="38" spans="1:11">
      <c r="A38" s="9">
        <v>20170421</v>
      </c>
      <c r="B38" s="9">
        <v>104</v>
      </c>
      <c r="C38" s="9">
        <v>68</v>
      </c>
      <c r="D38" s="9">
        <v>152</v>
      </c>
      <c r="E38" s="9">
        <v>4</v>
      </c>
      <c r="F38" s="9">
        <v>748</v>
      </c>
      <c r="G38" s="9">
        <v>20</v>
      </c>
      <c r="H38" s="9">
        <v>10</v>
      </c>
      <c r="I38" s="9">
        <v>96</v>
      </c>
      <c r="J38" s="9">
        <v>61</v>
      </c>
      <c r="K38" s="9">
        <v>11</v>
      </c>
    </row>
    <row r="39" spans="1:11">
      <c r="A39" s="9">
        <v>20170422</v>
      </c>
      <c r="B39" s="9">
        <v>69</v>
      </c>
      <c r="C39" s="9">
        <v>22</v>
      </c>
      <c r="D39" s="9">
        <v>111</v>
      </c>
      <c r="E39" s="9">
        <v>52</v>
      </c>
      <c r="F39" s="9">
        <v>1301</v>
      </c>
      <c r="G39" s="9">
        <v>15</v>
      </c>
      <c r="H39" s="9">
        <v>6</v>
      </c>
      <c r="I39" s="9">
        <v>95</v>
      </c>
      <c r="J39" s="9">
        <v>46</v>
      </c>
      <c r="K39" s="9">
        <v>17</v>
      </c>
    </row>
    <row r="40" spans="1:11">
      <c r="A40" s="9">
        <v>20170423</v>
      </c>
      <c r="B40" s="9">
        <v>52</v>
      </c>
      <c r="C40" s="9">
        <v>-1</v>
      </c>
      <c r="D40" s="9">
        <v>114</v>
      </c>
      <c r="E40" s="9">
        <v>53</v>
      </c>
      <c r="F40" s="9">
        <v>1283</v>
      </c>
      <c r="G40" s="9">
        <v>8</v>
      </c>
      <c r="H40" s="9">
        <v>5</v>
      </c>
      <c r="I40" s="9">
        <v>97</v>
      </c>
      <c r="J40" s="9">
        <v>53</v>
      </c>
      <c r="K40" s="9">
        <v>16</v>
      </c>
    </row>
    <row r="41" spans="1:11">
      <c r="A41" s="9">
        <v>20170424</v>
      </c>
      <c r="B41" s="9">
        <v>86</v>
      </c>
      <c r="C41" s="9">
        <v>11</v>
      </c>
      <c r="D41" s="9">
        <v>139</v>
      </c>
      <c r="E41" s="9">
        <v>33</v>
      </c>
      <c r="F41" s="9">
        <v>1042</v>
      </c>
      <c r="G41" s="9">
        <v>22</v>
      </c>
      <c r="H41" s="9">
        <v>27</v>
      </c>
      <c r="I41" s="9">
        <v>95</v>
      </c>
      <c r="J41" s="9">
        <v>62</v>
      </c>
      <c r="K41" s="9">
        <v>15</v>
      </c>
    </row>
    <row r="42" spans="1:11">
      <c r="A42" s="9">
        <v>20170425</v>
      </c>
      <c r="B42" s="9">
        <v>50</v>
      </c>
      <c r="C42" s="9">
        <v>-13</v>
      </c>
      <c r="D42" s="9">
        <v>106</v>
      </c>
      <c r="E42" s="9">
        <v>103</v>
      </c>
      <c r="F42" s="9">
        <v>1885</v>
      </c>
      <c r="G42" s="9">
        <v>3</v>
      </c>
      <c r="H42" s="9">
        <v>10</v>
      </c>
      <c r="I42" s="9">
        <v>95</v>
      </c>
      <c r="J42" s="9">
        <v>38</v>
      </c>
      <c r="K42" s="9">
        <v>24</v>
      </c>
    </row>
    <row r="43" spans="1:11">
      <c r="A43" s="9">
        <v>20170426</v>
      </c>
      <c r="B43" s="9">
        <v>47</v>
      </c>
      <c r="C43" s="9">
        <v>-8</v>
      </c>
      <c r="D43" s="9">
        <v>105</v>
      </c>
      <c r="E43" s="9">
        <v>61</v>
      </c>
      <c r="F43" s="9">
        <v>1409</v>
      </c>
      <c r="G43" s="9">
        <v>8</v>
      </c>
      <c r="H43" s="9">
        <v>9</v>
      </c>
      <c r="I43" s="9">
        <v>96</v>
      </c>
      <c r="J43" s="9">
        <v>48</v>
      </c>
      <c r="K43" s="9">
        <v>18</v>
      </c>
    </row>
    <row r="44" spans="1:11">
      <c r="A44" s="9">
        <v>20170427</v>
      </c>
      <c r="B44" s="9">
        <v>41</v>
      </c>
      <c r="C44" s="9">
        <v>-28</v>
      </c>
      <c r="D44" s="9">
        <v>110</v>
      </c>
      <c r="E44" s="9">
        <v>73</v>
      </c>
      <c r="F44" s="9">
        <v>1406</v>
      </c>
      <c r="G44" s="9">
        <v>0</v>
      </c>
      <c r="H44" s="9">
        <v>-1</v>
      </c>
      <c r="I44" s="9">
        <v>95</v>
      </c>
      <c r="J44" s="9">
        <v>45</v>
      </c>
      <c r="K44" s="9">
        <v>17</v>
      </c>
    </row>
    <row r="45" spans="1:11">
      <c r="A45" s="9">
        <v>20170428</v>
      </c>
      <c r="B45" s="9">
        <v>69</v>
      </c>
      <c r="C45" s="9">
        <v>1</v>
      </c>
      <c r="D45" s="9">
        <v>119</v>
      </c>
      <c r="E45" s="9">
        <v>53</v>
      </c>
      <c r="F45" s="9">
        <v>1219</v>
      </c>
      <c r="G45" s="9">
        <v>10</v>
      </c>
      <c r="H45" s="9">
        <v>4</v>
      </c>
      <c r="I45" s="9">
        <v>94</v>
      </c>
      <c r="J45" s="9">
        <v>54</v>
      </c>
      <c r="K45" s="9">
        <v>16</v>
      </c>
    </row>
    <row r="46" spans="1:11">
      <c r="A46" s="9">
        <v>20170429</v>
      </c>
      <c r="B46" s="9">
        <v>71</v>
      </c>
      <c r="C46" s="9">
        <v>-15</v>
      </c>
      <c r="D46" s="9">
        <v>137</v>
      </c>
      <c r="E46" s="9">
        <v>64</v>
      </c>
      <c r="F46" s="9">
        <v>1538</v>
      </c>
      <c r="G46" s="9">
        <v>0</v>
      </c>
      <c r="H46" s="9">
        <v>0</v>
      </c>
      <c r="I46" s="9">
        <v>94</v>
      </c>
      <c r="J46" s="9">
        <v>41</v>
      </c>
      <c r="K46" s="9">
        <v>21</v>
      </c>
    </row>
    <row r="47" spans="1:11">
      <c r="A47" s="9">
        <v>20170430</v>
      </c>
      <c r="B47" s="9">
        <v>124</v>
      </c>
      <c r="C47" s="9">
        <v>37</v>
      </c>
      <c r="D47" s="9">
        <v>194</v>
      </c>
      <c r="E47" s="9">
        <v>118</v>
      </c>
      <c r="F47" s="9">
        <v>2391</v>
      </c>
      <c r="G47" s="9">
        <v>0</v>
      </c>
      <c r="H47" s="9">
        <v>0</v>
      </c>
      <c r="I47" s="9">
        <v>68</v>
      </c>
      <c r="J47" s="9">
        <v>28</v>
      </c>
      <c r="K47" s="9">
        <v>37</v>
      </c>
    </row>
    <row r="48" spans="1:11">
      <c r="A48" s="9">
        <v>20170501</v>
      </c>
      <c r="B48" s="9">
        <v>102</v>
      </c>
      <c r="C48" s="9">
        <v>75</v>
      </c>
      <c r="D48" s="9">
        <v>119</v>
      </c>
      <c r="E48" s="9">
        <v>5</v>
      </c>
      <c r="F48" s="9">
        <v>652</v>
      </c>
      <c r="G48" s="9">
        <v>105</v>
      </c>
      <c r="H48" s="9">
        <v>48</v>
      </c>
      <c r="I48" s="9">
        <v>99</v>
      </c>
      <c r="J48" s="9">
        <v>50</v>
      </c>
      <c r="K48" s="9">
        <v>10</v>
      </c>
    </row>
    <row r="49" spans="1:11">
      <c r="A49" s="9">
        <v>20170502</v>
      </c>
      <c r="B49" s="9">
        <v>95</v>
      </c>
      <c r="C49" s="9">
        <v>59</v>
      </c>
      <c r="D49" s="9">
        <v>153</v>
      </c>
      <c r="E49" s="9">
        <v>14</v>
      </c>
      <c r="F49" s="9">
        <v>900</v>
      </c>
      <c r="G49" s="9">
        <v>83</v>
      </c>
      <c r="H49" s="9">
        <v>25</v>
      </c>
      <c r="I49" s="9">
        <v>99</v>
      </c>
      <c r="J49" s="9">
        <v>62</v>
      </c>
      <c r="K49" s="9">
        <v>13</v>
      </c>
    </row>
    <row r="50" spans="1:11">
      <c r="A50" s="9">
        <v>20170503</v>
      </c>
      <c r="B50" s="9">
        <v>106</v>
      </c>
      <c r="C50" s="9">
        <v>72</v>
      </c>
      <c r="D50" s="9">
        <v>158</v>
      </c>
      <c r="E50" s="9">
        <v>19</v>
      </c>
      <c r="F50" s="9">
        <v>970</v>
      </c>
      <c r="G50" s="9">
        <v>57</v>
      </c>
      <c r="H50" s="9">
        <v>61</v>
      </c>
      <c r="I50" s="9">
        <v>98</v>
      </c>
      <c r="J50" s="9">
        <v>59</v>
      </c>
      <c r="K50" s="9">
        <v>14</v>
      </c>
    </row>
    <row r="51" spans="1:11">
      <c r="A51" s="9">
        <v>20170504</v>
      </c>
      <c r="B51" s="9">
        <v>101</v>
      </c>
      <c r="C51" s="9">
        <v>68</v>
      </c>
      <c r="D51" s="9">
        <v>137</v>
      </c>
      <c r="E51" s="9">
        <v>32</v>
      </c>
      <c r="F51" s="9">
        <v>1435</v>
      </c>
      <c r="G51" s="9">
        <v>19</v>
      </c>
      <c r="H51" s="9">
        <v>5</v>
      </c>
      <c r="I51" s="9">
        <v>94</v>
      </c>
      <c r="J51" s="9">
        <v>68</v>
      </c>
      <c r="K51" s="9">
        <v>21</v>
      </c>
    </row>
    <row r="52" spans="1:11">
      <c r="A52" s="9">
        <v>20170505</v>
      </c>
      <c r="B52" s="9">
        <v>80</v>
      </c>
      <c r="C52" s="9">
        <v>66</v>
      </c>
      <c r="D52" s="9">
        <v>106</v>
      </c>
      <c r="E52" s="9">
        <v>0</v>
      </c>
      <c r="F52" s="9">
        <v>546</v>
      </c>
      <c r="G52" s="9">
        <v>21</v>
      </c>
      <c r="H52" s="9">
        <v>3</v>
      </c>
      <c r="I52" s="9">
        <v>96</v>
      </c>
      <c r="J52" s="9">
        <v>77</v>
      </c>
      <c r="K52" s="9">
        <v>8</v>
      </c>
    </row>
    <row r="53" spans="1:11">
      <c r="A53" s="9">
        <v>20170506</v>
      </c>
      <c r="B53" s="9">
        <v>123</v>
      </c>
      <c r="C53" s="9">
        <v>64</v>
      </c>
      <c r="D53" s="9">
        <v>190</v>
      </c>
      <c r="E53" s="9">
        <v>102</v>
      </c>
      <c r="F53" s="9">
        <v>2280</v>
      </c>
      <c r="G53" s="9">
        <v>0</v>
      </c>
      <c r="H53" s="9">
        <v>0</v>
      </c>
      <c r="I53" s="9">
        <v>96</v>
      </c>
      <c r="J53" s="9">
        <v>47</v>
      </c>
      <c r="K53" s="9">
        <v>35</v>
      </c>
    </row>
    <row r="54" spans="1:11">
      <c r="A54" s="9">
        <v>20170507</v>
      </c>
      <c r="B54" s="9">
        <v>120</v>
      </c>
      <c r="C54" s="9">
        <v>71</v>
      </c>
      <c r="D54" s="9">
        <v>165</v>
      </c>
      <c r="E54" s="9">
        <v>47</v>
      </c>
      <c r="F54" s="9">
        <v>1318</v>
      </c>
      <c r="G54" s="9">
        <v>0</v>
      </c>
      <c r="H54" s="9">
        <v>0</v>
      </c>
      <c r="I54" s="9">
        <v>97</v>
      </c>
      <c r="J54" s="9">
        <v>55</v>
      </c>
      <c r="K54" s="9">
        <v>20</v>
      </c>
    </row>
    <row r="55" spans="1:11">
      <c r="A55" s="9">
        <v>20170508</v>
      </c>
      <c r="B55" s="9">
        <v>92</v>
      </c>
      <c r="C55" s="9">
        <v>34</v>
      </c>
      <c r="D55" s="9">
        <v>162</v>
      </c>
      <c r="E55" s="9">
        <v>49</v>
      </c>
      <c r="F55" s="9">
        <v>1209</v>
      </c>
      <c r="G55" s="9">
        <v>0</v>
      </c>
      <c r="H55" s="9">
        <v>-1</v>
      </c>
      <c r="I55" s="9">
        <v>92</v>
      </c>
      <c r="J55" s="9">
        <v>46</v>
      </c>
      <c r="K55" s="9">
        <v>17</v>
      </c>
    </row>
    <row r="56" spans="1:11">
      <c r="A56" s="9">
        <v>20170509</v>
      </c>
      <c r="B56" s="9">
        <v>67</v>
      </c>
      <c r="C56" s="9">
        <v>-17</v>
      </c>
      <c r="D56" s="9">
        <v>139</v>
      </c>
      <c r="E56" s="9">
        <v>97</v>
      </c>
      <c r="F56" s="9">
        <v>1968</v>
      </c>
      <c r="G56" s="9">
        <v>0</v>
      </c>
      <c r="H56" s="9">
        <v>0</v>
      </c>
      <c r="I56" s="9">
        <v>96</v>
      </c>
      <c r="J56" s="9">
        <v>39</v>
      </c>
      <c r="K56" s="9">
        <v>26</v>
      </c>
    </row>
    <row r="57" spans="1:11">
      <c r="A57" s="9">
        <v>20170510</v>
      </c>
      <c r="B57" s="9">
        <v>87</v>
      </c>
      <c r="C57" s="9">
        <v>-16</v>
      </c>
      <c r="D57" s="9">
        <v>162</v>
      </c>
      <c r="E57" s="9">
        <v>126</v>
      </c>
      <c r="F57" s="9">
        <v>2591</v>
      </c>
      <c r="G57" s="9">
        <v>0</v>
      </c>
      <c r="H57" s="9">
        <v>0</v>
      </c>
      <c r="I57" s="9">
        <v>95</v>
      </c>
      <c r="J57" s="9">
        <v>43</v>
      </c>
      <c r="K57" s="9">
        <v>37</v>
      </c>
    </row>
    <row r="58" spans="1:11">
      <c r="A58" s="9">
        <v>20170511</v>
      </c>
      <c r="B58" s="9">
        <v>156</v>
      </c>
      <c r="C58" s="9">
        <v>58</v>
      </c>
      <c r="D58" s="9">
        <v>231</v>
      </c>
      <c r="E58" s="9">
        <v>108</v>
      </c>
      <c r="F58" s="9">
        <v>2239</v>
      </c>
      <c r="G58" s="9">
        <v>0</v>
      </c>
      <c r="H58" s="9">
        <v>-1</v>
      </c>
      <c r="I58" s="9">
        <v>88</v>
      </c>
      <c r="J58" s="9">
        <v>38</v>
      </c>
      <c r="K58" s="9">
        <v>37</v>
      </c>
    </row>
    <row r="59" spans="1:11">
      <c r="A59" s="9">
        <v>20170512</v>
      </c>
      <c r="B59" s="9">
        <v>158</v>
      </c>
      <c r="C59" s="9">
        <v>113</v>
      </c>
      <c r="D59" s="9">
        <v>218</v>
      </c>
      <c r="E59" s="9">
        <v>43</v>
      </c>
      <c r="F59" s="9">
        <v>1432</v>
      </c>
      <c r="G59" s="9">
        <v>26</v>
      </c>
      <c r="H59" s="9">
        <v>14</v>
      </c>
      <c r="I59" s="9">
        <v>95</v>
      </c>
      <c r="J59" s="9">
        <v>45</v>
      </c>
      <c r="K59" s="9">
        <v>24</v>
      </c>
    </row>
    <row r="60" spans="1:11">
      <c r="A60" s="9">
        <v>20170513</v>
      </c>
      <c r="B60" s="9">
        <v>147</v>
      </c>
      <c r="C60" s="9">
        <v>85</v>
      </c>
      <c r="D60" s="9">
        <v>212</v>
      </c>
      <c r="E60" s="9">
        <v>36</v>
      </c>
      <c r="F60" s="9">
        <v>1565</v>
      </c>
      <c r="G60" s="9">
        <v>8</v>
      </c>
      <c r="H60" s="9">
        <v>5</v>
      </c>
      <c r="I60" s="9">
        <v>98</v>
      </c>
      <c r="J60" s="9">
        <v>51</v>
      </c>
      <c r="K60" s="9">
        <v>26</v>
      </c>
    </row>
    <row r="61" spans="1:11">
      <c r="A61" s="9">
        <v>20170514</v>
      </c>
      <c r="B61" s="9">
        <v>134</v>
      </c>
      <c r="C61" s="9">
        <v>49</v>
      </c>
      <c r="D61" s="9">
        <v>216</v>
      </c>
      <c r="E61" s="9">
        <v>65</v>
      </c>
      <c r="F61" s="9">
        <v>1744</v>
      </c>
      <c r="G61" s="9">
        <v>7</v>
      </c>
      <c r="H61" s="9">
        <v>18</v>
      </c>
      <c r="I61" s="9">
        <v>97</v>
      </c>
      <c r="J61" s="9">
        <v>43</v>
      </c>
      <c r="K61" s="9">
        <v>28</v>
      </c>
    </row>
    <row r="62" spans="1:11">
      <c r="A62" s="9">
        <v>20170515</v>
      </c>
      <c r="B62" s="9">
        <v>151</v>
      </c>
      <c r="C62" s="9">
        <v>36</v>
      </c>
      <c r="D62" s="9">
        <v>215</v>
      </c>
      <c r="E62" s="9">
        <v>107</v>
      </c>
      <c r="F62" s="9">
        <v>2584</v>
      </c>
      <c r="G62" s="9">
        <v>0</v>
      </c>
      <c r="H62" s="9">
        <v>0</v>
      </c>
      <c r="I62" s="9">
        <v>97</v>
      </c>
      <c r="J62" s="9">
        <v>28</v>
      </c>
      <c r="K62" s="9">
        <v>43</v>
      </c>
    </row>
    <row r="63" spans="1:11">
      <c r="A63" s="9">
        <v>20170516</v>
      </c>
      <c r="B63" s="9">
        <v>204</v>
      </c>
      <c r="C63" s="9">
        <v>145</v>
      </c>
      <c r="D63" s="9">
        <v>263</v>
      </c>
      <c r="E63" s="9">
        <v>10</v>
      </c>
      <c r="F63" s="9">
        <v>1402</v>
      </c>
      <c r="G63" s="9">
        <v>0</v>
      </c>
      <c r="H63" s="9">
        <v>-1</v>
      </c>
      <c r="I63" s="9">
        <v>88</v>
      </c>
      <c r="J63" s="9">
        <v>41</v>
      </c>
      <c r="K63" s="9">
        <v>26</v>
      </c>
    </row>
    <row r="64" spans="1:11">
      <c r="A64" s="9">
        <v>20170517</v>
      </c>
      <c r="B64" s="9">
        <v>232</v>
      </c>
      <c r="C64" s="9">
        <v>136</v>
      </c>
      <c r="D64" s="9">
        <v>297</v>
      </c>
      <c r="E64" s="9">
        <v>96</v>
      </c>
      <c r="F64" s="9">
        <v>2374</v>
      </c>
      <c r="G64" s="9">
        <v>0</v>
      </c>
      <c r="H64" s="9">
        <v>0</v>
      </c>
      <c r="I64" s="9">
        <v>90</v>
      </c>
      <c r="J64" s="9">
        <v>30</v>
      </c>
      <c r="K64" s="9">
        <v>46</v>
      </c>
    </row>
    <row r="65" spans="1:11">
      <c r="A65" s="9">
        <v>20170518</v>
      </c>
      <c r="B65" s="9">
        <v>169</v>
      </c>
      <c r="C65" s="9">
        <v>147</v>
      </c>
      <c r="D65" s="9">
        <v>211</v>
      </c>
      <c r="E65" s="9">
        <v>4</v>
      </c>
      <c r="F65" s="9">
        <v>893</v>
      </c>
      <c r="G65" s="9">
        <v>62</v>
      </c>
      <c r="H65" s="9">
        <v>25</v>
      </c>
      <c r="I65" s="9">
        <v>96</v>
      </c>
      <c r="J65" s="9">
        <v>54</v>
      </c>
      <c r="K65" s="9">
        <v>15</v>
      </c>
    </row>
    <row r="66" spans="1:11">
      <c r="A66" s="9">
        <v>20170519</v>
      </c>
      <c r="B66" s="9">
        <v>134</v>
      </c>
      <c r="C66" s="9">
        <v>110</v>
      </c>
      <c r="D66" s="9">
        <v>158</v>
      </c>
      <c r="E66" s="9">
        <v>7</v>
      </c>
      <c r="F66" s="9">
        <v>751</v>
      </c>
      <c r="G66" s="9">
        <v>24</v>
      </c>
      <c r="H66" s="9">
        <v>8</v>
      </c>
      <c r="I66" s="9">
        <v>95</v>
      </c>
      <c r="J66" s="9">
        <v>69</v>
      </c>
      <c r="K66" s="9">
        <v>12</v>
      </c>
    </row>
    <row r="67" spans="1:11">
      <c r="A67" s="9">
        <v>20170520</v>
      </c>
      <c r="B67" s="9">
        <v>124</v>
      </c>
      <c r="C67" s="9">
        <v>64</v>
      </c>
      <c r="D67" s="9">
        <v>175</v>
      </c>
      <c r="E67" s="9">
        <v>73</v>
      </c>
      <c r="F67" s="9">
        <v>1863</v>
      </c>
      <c r="G67" s="9">
        <v>3</v>
      </c>
      <c r="H67" s="9">
        <v>3</v>
      </c>
      <c r="I67" s="9">
        <v>98</v>
      </c>
      <c r="J67" s="9">
        <v>50</v>
      </c>
      <c r="K67" s="9">
        <v>29</v>
      </c>
    </row>
    <row r="68" spans="1:11">
      <c r="A68" s="9">
        <v>20170521</v>
      </c>
      <c r="B68" s="9">
        <v>140</v>
      </c>
      <c r="C68" s="9">
        <v>56</v>
      </c>
      <c r="D68" s="9">
        <v>202</v>
      </c>
      <c r="E68" s="9">
        <v>81</v>
      </c>
      <c r="F68" s="9">
        <v>2098</v>
      </c>
      <c r="G68" s="9">
        <v>0</v>
      </c>
      <c r="H68" s="9">
        <v>0</v>
      </c>
      <c r="I68" s="9">
        <v>92</v>
      </c>
      <c r="J68" s="9">
        <v>36</v>
      </c>
      <c r="K68" s="9">
        <v>34</v>
      </c>
    </row>
    <row r="69" spans="1:11">
      <c r="A69" s="9">
        <v>20170522</v>
      </c>
      <c r="B69" s="9">
        <v>183</v>
      </c>
      <c r="C69" s="9">
        <v>91</v>
      </c>
      <c r="D69" s="9">
        <v>252</v>
      </c>
      <c r="E69" s="9">
        <v>101</v>
      </c>
      <c r="F69" s="9">
        <v>2523</v>
      </c>
      <c r="G69" s="9">
        <v>0</v>
      </c>
      <c r="H69" s="9">
        <v>0</v>
      </c>
      <c r="I69" s="9">
        <v>88</v>
      </c>
      <c r="J69" s="9">
        <v>32</v>
      </c>
      <c r="K69" s="9">
        <v>45</v>
      </c>
    </row>
    <row r="70" spans="1:11">
      <c r="A70" s="9">
        <v>20170523</v>
      </c>
      <c r="B70" s="9">
        <v>167</v>
      </c>
      <c r="C70" s="9">
        <v>84</v>
      </c>
      <c r="D70" s="9">
        <v>238</v>
      </c>
      <c r="E70" s="9">
        <v>101</v>
      </c>
      <c r="F70" s="9">
        <v>2337</v>
      </c>
      <c r="G70" s="9">
        <v>0</v>
      </c>
      <c r="H70" s="9">
        <v>0</v>
      </c>
      <c r="I70" s="9">
        <v>89</v>
      </c>
      <c r="J70" s="9">
        <v>38</v>
      </c>
      <c r="K70" s="9">
        <v>40</v>
      </c>
    </row>
    <row r="71" spans="1:11">
      <c r="A71" s="9">
        <v>20170524</v>
      </c>
      <c r="B71" s="9">
        <v>155</v>
      </c>
      <c r="C71" s="9">
        <v>71</v>
      </c>
      <c r="D71" s="9">
        <v>228</v>
      </c>
      <c r="E71" s="9">
        <v>58</v>
      </c>
      <c r="F71" s="9">
        <v>1794</v>
      </c>
      <c r="G71" s="9">
        <v>0</v>
      </c>
      <c r="H71" s="9">
        <v>0</v>
      </c>
      <c r="I71" s="9">
        <v>98</v>
      </c>
      <c r="J71" s="9">
        <v>49</v>
      </c>
      <c r="K71" s="9">
        <v>30</v>
      </c>
    </row>
    <row r="72" spans="1:11">
      <c r="A72" s="9">
        <v>20170525</v>
      </c>
      <c r="B72" s="9">
        <v>167</v>
      </c>
      <c r="C72" s="9">
        <v>60</v>
      </c>
      <c r="D72" s="9">
        <v>245</v>
      </c>
      <c r="E72" s="9">
        <v>131</v>
      </c>
      <c r="F72" s="9">
        <v>2728</v>
      </c>
      <c r="G72" s="9">
        <v>0</v>
      </c>
      <c r="H72" s="9">
        <v>0</v>
      </c>
      <c r="I72" s="9">
        <v>99</v>
      </c>
      <c r="J72" s="9">
        <v>45</v>
      </c>
      <c r="K72" s="9">
        <v>47</v>
      </c>
    </row>
    <row r="73" spans="1:11">
      <c r="A73" s="9">
        <v>20170526</v>
      </c>
      <c r="B73" s="9">
        <v>205</v>
      </c>
      <c r="C73" s="9">
        <v>106</v>
      </c>
      <c r="D73" s="9">
        <v>274</v>
      </c>
      <c r="E73" s="9">
        <v>138</v>
      </c>
      <c r="F73" s="9">
        <v>2833</v>
      </c>
      <c r="G73" s="9">
        <v>0</v>
      </c>
      <c r="H73" s="9">
        <v>0</v>
      </c>
      <c r="I73" s="9">
        <v>91</v>
      </c>
      <c r="J73" s="9">
        <v>34</v>
      </c>
      <c r="K73" s="9">
        <v>52</v>
      </c>
    </row>
    <row r="74" spans="1:11">
      <c r="A74" s="9">
        <v>20170527</v>
      </c>
      <c r="B74" s="9">
        <v>239</v>
      </c>
      <c r="C74" s="9">
        <v>164</v>
      </c>
      <c r="D74" s="9">
        <v>319</v>
      </c>
      <c r="E74" s="9">
        <v>132</v>
      </c>
      <c r="F74" s="9">
        <v>2808</v>
      </c>
      <c r="G74" s="9">
        <v>0</v>
      </c>
      <c r="H74" s="9">
        <v>0</v>
      </c>
      <c r="I74" s="9">
        <v>87</v>
      </c>
      <c r="J74" s="9">
        <v>24</v>
      </c>
      <c r="K74" s="9">
        <v>54</v>
      </c>
    </row>
    <row r="75" spans="1:11">
      <c r="A75" s="9">
        <v>20170528</v>
      </c>
      <c r="B75" s="9">
        <v>207</v>
      </c>
      <c r="C75" s="9">
        <v>149</v>
      </c>
      <c r="D75" s="9">
        <v>280</v>
      </c>
      <c r="E75" s="9">
        <v>93</v>
      </c>
      <c r="F75" s="9">
        <v>2373</v>
      </c>
      <c r="G75" s="9">
        <v>14</v>
      </c>
      <c r="H75" s="9">
        <v>108</v>
      </c>
      <c r="I75" s="9">
        <v>97</v>
      </c>
      <c r="J75" s="9">
        <v>38</v>
      </c>
      <c r="K75" s="9">
        <v>44</v>
      </c>
    </row>
    <row r="76" spans="1:11">
      <c r="A76" s="9">
        <v>20170529</v>
      </c>
      <c r="B76" s="9">
        <v>228</v>
      </c>
      <c r="C76" s="9">
        <v>152</v>
      </c>
      <c r="D76" s="9">
        <v>317</v>
      </c>
      <c r="E76" s="9">
        <v>99</v>
      </c>
      <c r="F76" s="9">
        <v>2382</v>
      </c>
      <c r="G76" s="9">
        <v>0</v>
      </c>
      <c r="H76" s="9">
        <v>-1</v>
      </c>
      <c r="I76" s="9">
        <v>90</v>
      </c>
      <c r="J76" s="9">
        <v>40</v>
      </c>
      <c r="K76" s="9">
        <v>45</v>
      </c>
    </row>
    <row r="77" spans="1:11">
      <c r="A77" s="9">
        <v>20170530</v>
      </c>
      <c r="B77" s="9">
        <v>191</v>
      </c>
      <c r="C77" s="9">
        <v>137</v>
      </c>
      <c r="D77" s="9">
        <v>243</v>
      </c>
      <c r="E77" s="9">
        <v>49</v>
      </c>
      <c r="F77" s="9">
        <v>1669</v>
      </c>
      <c r="G77" s="9">
        <v>0</v>
      </c>
      <c r="H77" s="9">
        <v>-1</v>
      </c>
      <c r="I77" s="9">
        <v>92</v>
      </c>
      <c r="J77" s="9">
        <v>53</v>
      </c>
      <c r="K77" s="9">
        <v>30</v>
      </c>
    </row>
    <row r="78" spans="1:11">
      <c r="A78" s="9">
        <v>20170531</v>
      </c>
      <c r="B78" s="9">
        <v>168</v>
      </c>
      <c r="C78" s="9">
        <v>106</v>
      </c>
      <c r="D78" s="9">
        <v>227</v>
      </c>
      <c r="E78" s="9">
        <v>80</v>
      </c>
      <c r="F78" s="9">
        <v>1641</v>
      </c>
      <c r="G78" s="9">
        <v>0</v>
      </c>
      <c r="H78" s="9">
        <v>0</v>
      </c>
      <c r="I78" s="9">
        <v>90</v>
      </c>
      <c r="J78" s="9">
        <v>51</v>
      </c>
      <c r="K78" s="9">
        <v>28</v>
      </c>
    </row>
    <row r="79" spans="1:11">
      <c r="A79" s="9">
        <v>20170601</v>
      </c>
      <c r="B79" s="9">
        <v>170</v>
      </c>
      <c r="C79" s="9">
        <v>68</v>
      </c>
      <c r="D79" s="9">
        <v>249</v>
      </c>
      <c r="E79" s="9">
        <v>141</v>
      </c>
      <c r="F79" s="9">
        <v>2840</v>
      </c>
      <c r="G79" s="9">
        <v>0</v>
      </c>
      <c r="H79" s="9">
        <v>0</v>
      </c>
      <c r="I79" s="9">
        <v>91</v>
      </c>
      <c r="J79" s="9">
        <v>30</v>
      </c>
      <c r="K79" s="9">
        <v>49</v>
      </c>
    </row>
    <row r="80" spans="1:11">
      <c r="A80" s="9">
        <v>20170602</v>
      </c>
      <c r="B80" s="9">
        <v>210</v>
      </c>
      <c r="C80" s="9">
        <v>113</v>
      </c>
      <c r="D80" s="9">
        <v>283</v>
      </c>
      <c r="E80" s="9">
        <v>94</v>
      </c>
      <c r="F80" s="9">
        <v>2285</v>
      </c>
      <c r="G80" s="9">
        <v>0</v>
      </c>
      <c r="H80" s="9">
        <v>0</v>
      </c>
      <c r="I80" s="9">
        <v>75</v>
      </c>
      <c r="J80" s="9">
        <v>35</v>
      </c>
      <c r="K80" s="9">
        <v>42</v>
      </c>
    </row>
    <row r="81" spans="1:11">
      <c r="A81" s="9">
        <v>20170603</v>
      </c>
      <c r="B81" s="9">
        <v>198</v>
      </c>
      <c r="C81" s="9">
        <v>151</v>
      </c>
      <c r="D81" s="9">
        <v>256</v>
      </c>
      <c r="E81" s="9">
        <v>48</v>
      </c>
      <c r="F81" s="9">
        <v>1679</v>
      </c>
      <c r="G81" s="9">
        <v>0</v>
      </c>
      <c r="H81" s="9">
        <v>-1</v>
      </c>
      <c r="I81" s="9">
        <v>85</v>
      </c>
      <c r="J81" s="9">
        <v>44</v>
      </c>
      <c r="K81" s="9">
        <v>30</v>
      </c>
    </row>
    <row r="82" spans="1:11">
      <c r="A82" s="9">
        <v>20170604</v>
      </c>
      <c r="B82" s="9">
        <v>156</v>
      </c>
      <c r="C82" s="9">
        <v>73</v>
      </c>
      <c r="D82" s="9">
        <v>209</v>
      </c>
      <c r="E82" s="9">
        <v>92</v>
      </c>
      <c r="F82" s="9">
        <v>1970</v>
      </c>
      <c r="G82" s="9">
        <v>2</v>
      </c>
      <c r="H82" s="9">
        <v>1</v>
      </c>
      <c r="I82" s="9">
        <v>92</v>
      </c>
      <c r="J82" s="9">
        <v>40</v>
      </c>
      <c r="K82" s="9">
        <v>33</v>
      </c>
    </row>
    <row r="83" spans="1:11">
      <c r="A83" s="9">
        <v>20170605</v>
      </c>
      <c r="B83" s="9">
        <v>168</v>
      </c>
      <c r="C83" s="9">
        <v>66</v>
      </c>
      <c r="D83" s="9">
        <v>226</v>
      </c>
      <c r="E83" s="9">
        <v>70</v>
      </c>
      <c r="F83" s="9">
        <v>2146</v>
      </c>
      <c r="G83" s="9">
        <v>0</v>
      </c>
      <c r="H83" s="9">
        <v>0</v>
      </c>
      <c r="I83" s="9">
        <v>87</v>
      </c>
      <c r="J83" s="9">
        <v>38</v>
      </c>
      <c r="K83" s="9">
        <v>37</v>
      </c>
    </row>
    <row r="84" spans="1:11">
      <c r="A84" s="9">
        <v>20170606</v>
      </c>
      <c r="B84" s="9">
        <v>140</v>
      </c>
      <c r="C84" s="9">
        <v>106</v>
      </c>
      <c r="D84" s="9">
        <v>173</v>
      </c>
      <c r="E84" s="9">
        <v>27</v>
      </c>
      <c r="F84" s="9">
        <v>1092</v>
      </c>
      <c r="G84" s="9">
        <v>65</v>
      </c>
      <c r="H84" s="9">
        <v>102</v>
      </c>
      <c r="I84" s="9">
        <v>92</v>
      </c>
      <c r="J84" s="9">
        <v>56</v>
      </c>
      <c r="K84" s="9">
        <v>18</v>
      </c>
    </row>
    <row r="85" spans="1:11">
      <c r="A85" s="9">
        <v>20170607</v>
      </c>
      <c r="B85" s="9">
        <v>136</v>
      </c>
      <c r="C85" s="9">
        <v>108</v>
      </c>
      <c r="D85" s="9">
        <v>169</v>
      </c>
      <c r="E85" s="9">
        <v>60</v>
      </c>
      <c r="F85" s="9">
        <v>1313</v>
      </c>
      <c r="G85" s="9">
        <v>30</v>
      </c>
      <c r="H85" s="9">
        <v>50</v>
      </c>
      <c r="I85" s="9">
        <v>89</v>
      </c>
      <c r="J85" s="9">
        <v>59</v>
      </c>
      <c r="K85" s="9">
        <v>21</v>
      </c>
    </row>
    <row r="86" spans="1:11">
      <c r="A86" s="9">
        <v>20170608</v>
      </c>
      <c r="B86" s="9">
        <v>173</v>
      </c>
      <c r="C86" s="9">
        <v>113</v>
      </c>
      <c r="D86" s="9">
        <v>234</v>
      </c>
      <c r="E86" s="9">
        <v>42</v>
      </c>
      <c r="F86" s="9">
        <v>1709</v>
      </c>
      <c r="G86" s="9">
        <v>5</v>
      </c>
      <c r="H86" s="9">
        <v>1</v>
      </c>
      <c r="I86" s="9">
        <v>95</v>
      </c>
      <c r="J86" s="9">
        <v>48</v>
      </c>
      <c r="K86" s="9">
        <v>30</v>
      </c>
    </row>
    <row r="87" spans="1:11">
      <c r="A87" s="9">
        <v>20170609</v>
      </c>
      <c r="B87" s="9">
        <v>164</v>
      </c>
      <c r="C87" s="9">
        <v>113</v>
      </c>
      <c r="D87" s="9">
        <v>203</v>
      </c>
      <c r="E87" s="9">
        <v>70</v>
      </c>
      <c r="F87" s="9">
        <v>1505</v>
      </c>
      <c r="G87" s="9">
        <v>49</v>
      </c>
      <c r="H87" s="9">
        <v>104</v>
      </c>
      <c r="I87" s="9">
        <v>95</v>
      </c>
      <c r="J87" s="9">
        <v>53</v>
      </c>
      <c r="K87" s="9">
        <v>26</v>
      </c>
    </row>
    <row r="88" spans="1:11">
      <c r="A88" s="9">
        <v>20170610</v>
      </c>
      <c r="B88" s="9">
        <v>176</v>
      </c>
      <c r="C88" s="9">
        <v>102</v>
      </c>
      <c r="D88" s="9">
        <v>237</v>
      </c>
      <c r="E88" s="9">
        <v>101</v>
      </c>
      <c r="F88" s="9">
        <v>2415</v>
      </c>
      <c r="G88" s="9">
        <v>0</v>
      </c>
      <c r="H88" s="9">
        <v>0</v>
      </c>
      <c r="I88" s="9">
        <v>89</v>
      </c>
      <c r="J88" s="9">
        <v>44</v>
      </c>
      <c r="K88" s="9">
        <v>42</v>
      </c>
    </row>
    <row r="89" spans="1:11">
      <c r="A89" s="9">
        <v>20170611</v>
      </c>
      <c r="B89" s="9">
        <v>206</v>
      </c>
      <c r="C89" s="9">
        <v>127</v>
      </c>
      <c r="D89" s="9">
        <v>280</v>
      </c>
      <c r="E89" s="9">
        <v>56</v>
      </c>
      <c r="F89" s="9">
        <v>2006</v>
      </c>
      <c r="G89" s="9">
        <v>0</v>
      </c>
      <c r="H89" s="9">
        <v>-1</v>
      </c>
      <c r="I89" s="9">
        <v>93</v>
      </c>
      <c r="J89" s="9">
        <v>38</v>
      </c>
      <c r="K89" s="9">
        <v>37</v>
      </c>
    </row>
    <row r="90" spans="1:11">
      <c r="A90" s="9">
        <v>20170612</v>
      </c>
      <c r="B90" s="9">
        <v>156</v>
      </c>
      <c r="C90" s="9">
        <v>127</v>
      </c>
      <c r="D90" s="9">
        <v>177</v>
      </c>
      <c r="E90" s="9">
        <v>21</v>
      </c>
      <c r="F90" s="9">
        <v>965</v>
      </c>
      <c r="G90" s="9">
        <v>0</v>
      </c>
      <c r="H90" s="9">
        <v>-1</v>
      </c>
      <c r="I90" s="9">
        <v>90</v>
      </c>
      <c r="J90" s="9">
        <v>55</v>
      </c>
      <c r="K90" s="9">
        <v>16</v>
      </c>
    </row>
    <row r="91" spans="1:11">
      <c r="A91" s="9">
        <v>20170613</v>
      </c>
      <c r="B91" s="9">
        <v>158</v>
      </c>
      <c r="C91" s="9">
        <v>88</v>
      </c>
      <c r="D91" s="9">
        <v>196</v>
      </c>
      <c r="E91" s="9">
        <v>54</v>
      </c>
      <c r="F91" s="9">
        <v>1319</v>
      </c>
      <c r="G91" s="9">
        <v>0</v>
      </c>
      <c r="H91" s="9">
        <v>0</v>
      </c>
      <c r="I91" s="9">
        <v>97</v>
      </c>
      <c r="J91" s="9">
        <v>50</v>
      </c>
      <c r="K91" s="9">
        <v>22</v>
      </c>
    </row>
    <row r="92" spans="1:11">
      <c r="A92" s="9">
        <v>20170614</v>
      </c>
      <c r="B92" s="9">
        <v>173</v>
      </c>
      <c r="C92" s="9">
        <v>64</v>
      </c>
      <c r="D92" s="9">
        <v>247</v>
      </c>
      <c r="E92" s="9">
        <v>142</v>
      </c>
      <c r="F92" s="9">
        <v>2939</v>
      </c>
      <c r="G92" s="9">
        <v>0</v>
      </c>
      <c r="H92" s="9">
        <v>0</v>
      </c>
      <c r="I92" s="9">
        <v>97</v>
      </c>
      <c r="J92" s="9">
        <v>37</v>
      </c>
      <c r="K92" s="9">
        <v>51</v>
      </c>
    </row>
    <row r="93" spans="1:11">
      <c r="A93" s="9">
        <v>20170615</v>
      </c>
      <c r="B93" s="9">
        <v>211</v>
      </c>
      <c r="C93" s="9">
        <v>143</v>
      </c>
      <c r="D93" s="9">
        <v>281</v>
      </c>
      <c r="E93" s="9">
        <v>100</v>
      </c>
      <c r="F93" s="9">
        <v>2372</v>
      </c>
      <c r="G93" s="9">
        <v>0</v>
      </c>
      <c r="H93" s="9">
        <v>0</v>
      </c>
      <c r="I93" s="9">
        <v>86</v>
      </c>
      <c r="J93" s="9">
        <v>35</v>
      </c>
      <c r="K93" s="9">
        <v>44</v>
      </c>
    </row>
    <row r="94" spans="1:11">
      <c r="A94" s="9">
        <v>20170616</v>
      </c>
      <c r="B94" s="9">
        <v>155</v>
      </c>
      <c r="C94" s="9">
        <v>99</v>
      </c>
      <c r="D94" s="9">
        <v>181</v>
      </c>
      <c r="E94" s="9">
        <v>33</v>
      </c>
      <c r="F94" s="9">
        <v>953</v>
      </c>
      <c r="G94" s="9">
        <v>0</v>
      </c>
      <c r="H94" s="9">
        <v>-1</v>
      </c>
      <c r="I94" s="9">
        <v>94</v>
      </c>
      <c r="J94" s="9">
        <v>56</v>
      </c>
      <c r="K94" s="9">
        <v>16</v>
      </c>
    </row>
    <row r="95" spans="1:11">
      <c r="A95" s="9">
        <v>20170617</v>
      </c>
      <c r="B95" s="9">
        <v>176</v>
      </c>
      <c r="C95" s="9">
        <v>110</v>
      </c>
      <c r="D95" s="9">
        <v>227</v>
      </c>
      <c r="E95" s="9">
        <v>8</v>
      </c>
      <c r="F95" s="9">
        <v>996</v>
      </c>
      <c r="G95" s="9">
        <v>0</v>
      </c>
      <c r="H95" s="9">
        <v>0</v>
      </c>
      <c r="I95" s="9">
        <v>95</v>
      </c>
      <c r="J95" s="9">
        <v>61</v>
      </c>
      <c r="K95" s="9">
        <v>17</v>
      </c>
    </row>
    <row r="96" spans="1:11">
      <c r="A96" s="9">
        <v>20170618</v>
      </c>
      <c r="B96" s="9">
        <v>205</v>
      </c>
      <c r="C96" s="9">
        <v>99</v>
      </c>
      <c r="D96" s="9">
        <v>282</v>
      </c>
      <c r="E96" s="9">
        <v>117</v>
      </c>
      <c r="F96" s="9">
        <v>2537</v>
      </c>
      <c r="G96" s="9">
        <v>0</v>
      </c>
      <c r="H96" s="9">
        <v>0</v>
      </c>
      <c r="I96" s="9">
        <v>97</v>
      </c>
      <c r="J96" s="9">
        <v>43</v>
      </c>
      <c r="K96" s="9">
        <v>47</v>
      </c>
    </row>
    <row r="97" spans="1:11">
      <c r="A97" s="9">
        <v>20170619</v>
      </c>
      <c r="B97" s="9">
        <v>246</v>
      </c>
      <c r="C97" s="9">
        <v>156</v>
      </c>
      <c r="D97" s="9">
        <v>311</v>
      </c>
      <c r="E97" s="9">
        <v>151</v>
      </c>
      <c r="F97" s="9">
        <v>2898</v>
      </c>
      <c r="G97" s="9">
        <v>0</v>
      </c>
      <c r="H97" s="9">
        <v>0</v>
      </c>
      <c r="I97" s="9">
        <v>87</v>
      </c>
      <c r="J97" s="9">
        <v>28</v>
      </c>
      <c r="K97" s="9">
        <v>57</v>
      </c>
    </row>
    <row r="98" spans="1:11">
      <c r="A98" s="9">
        <v>20170620</v>
      </c>
      <c r="B98" s="9">
        <v>224</v>
      </c>
      <c r="C98" s="9">
        <v>146</v>
      </c>
      <c r="D98" s="9">
        <v>292</v>
      </c>
      <c r="E98" s="9">
        <v>95</v>
      </c>
      <c r="F98" s="9">
        <v>2410</v>
      </c>
      <c r="G98" s="9">
        <v>0</v>
      </c>
      <c r="H98" s="9">
        <v>0</v>
      </c>
      <c r="I98" s="9">
        <v>76</v>
      </c>
      <c r="J98" s="9">
        <v>41</v>
      </c>
      <c r="K98" s="9">
        <v>46</v>
      </c>
    </row>
    <row r="99" spans="1:11">
      <c r="A99" s="9">
        <v>20170621</v>
      </c>
      <c r="B99" s="9">
        <v>212</v>
      </c>
      <c r="C99" s="9">
        <v>125</v>
      </c>
      <c r="D99" s="9">
        <v>288</v>
      </c>
      <c r="E99" s="9">
        <v>135</v>
      </c>
      <c r="F99" s="9">
        <v>2643</v>
      </c>
      <c r="G99" s="9">
        <v>0</v>
      </c>
      <c r="H99" s="9">
        <v>0</v>
      </c>
      <c r="I99" s="9">
        <v>80</v>
      </c>
      <c r="J99" s="9">
        <v>41</v>
      </c>
      <c r="K99" s="9">
        <v>49</v>
      </c>
    </row>
    <row r="100" spans="1:11">
      <c r="A100" s="9">
        <v>20170622</v>
      </c>
      <c r="B100" s="9">
        <v>243</v>
      </c>
      <c r="C100" s="9">
        <v>175</v>
      </c>
      <c r="D100" s="9">
        <v>328</v>
      </c>
      <c r="E100" s="9">
        <v>94</v>
      </c>
      <c r="F100" s="9">
        <v>2420</v>
      </c>
      <c r="G100" s="9">
        <v>5</v>
      </c>
      <c r="H100" s="9">
        <v>19</v>
      </c>
      <c r="I100" s="9">
        <v>85</v>
      </c>
      <c r="J100" s="9">
        <v>27</v>
      </c>
      <c r="K100" s="9">
        <v>47</v>
      </c>
    </row>
    <row r="101" spans="1:11">
      <c r="A101" s="9">
        <v>20170623</v>
      </c>
      <c r="B101" s="9">
        <v>202</v>
      </c>
      <c r="C101" s="9">
        <v>160</v>
      </c>
      <c r="D101" s="9">
        <v>248</v>
      </c>
      <c r="E101" s="9">
        <v>59</v>
      </c>
      <c r="F101" s="9">
        <v>1916</v>
      </c>
      <c r="G101" s="9">
        <v>0</v>
      </c>
      <c r="H101" s="9">
        <v>0</v>
      </c>
      <c r="I101" s="9">
        <v>88</v>
      </c>
      <c r="J101" s="9">
        <v>43</v>
      </c>
      <c r="K101" s="9">
        <v>35</v>
      </c>
    </row>
    <row r="102" spans="1:11">
      <c r="A102" s="9">
        <v>20170624</v>
      </c>
      <c r="B102" s="9">
        <v>167</v>
      </c>
      <c r="C102" s="9">
        <v>157</v>
      </c>
      <c r="D102" s="9">
        <v>175</v>
      </c>
      <c r="E102" s="9">
        <v>0</v>
      </c>
      <c r="F102" s="9">
        <v>488</v>
      </c>
      <c r="G102" s="9">
        <v>85</v>
      </c>
      <c r="H102" s="9">
        <v>35</v>
      </c>
      <c r="I102" s="9">
        <v>96</v>
      </c>
      <c r="J102" s="9">
        <v>72</v>
      </c>
      <c r="K102" s="9">
        <v>8</v>
      </c>
    </row>
    <row r="103" spans="1:11">
      <c r="A103" s="9">
        <v>20170625</v>
      </c>
      <c r="B103" s="9">
        <v>172</v>
      </c>
      <c r="C103" s="9">
        <v>152</v>
      </c>
      <c r="D103" s="9">
        <v>184</v>
      </c>
      <c r="E103" s="9">
        <v>4</v>
      </c>
      <c r="F103" s="9">
        <v>787</v>
      </c>
      <c r="G103" s="9">
        <v>34</v>
      </c>
      <c r="H103" s="9">
        <v>56</v>
      </c>
      <c r="I103" s="9">
        <v>97</v>
      </c>
      <c r="J103" s="9">
        <v>74</v>
      </c>
      <c r="K103" s="9">
        <v>14</v>
      </c>
    </row>
    <row r="104" spans="1:11">
      <c r="A104" s="9">
        <v>20170626</v>
      </c>
      <c r="B104" s="9">
        <v>171</v>
      </c>
      <c r="C104" s="9">
        <v>117</v>
      </c>
      <c r="D104" s="9">
        <v>220</v>
      </c>
      <c r="E104" s="9">
        <v>109</v>
      </c>
      <c r="F104" s="9">
        <v>2539</v>
      </c>
      <c r="G104" s="9">
        <v>2</v>
      </c>
      <c r="H104" s="9">
        <v>1</v>
      </c>
      <c r="I104" s="9">
        <v>96</v>
      </c>
      <c r="J104" s="9">
        <v>41</v>
      </c>
      <c r="K104" s="9">
        <v>44</v>
      </c>
    </row>
    <row r="105" spans="1:11">
      <c r="A105" s="9">
        <v>20170627</v>
      </c>
      <c r="B105" s="9">
        <v>166</v>
      </c>
      <c r="C105" s="9">
        <v>103</v>
      </c>
      <c r="D105" s="9">
        <v>208</v>
      </c>
      <c r="E105" s="9">
        <v>26</v>
      </c>
      <c r="F105" s="9">
        <v>1280</v>
      </c>
      <c r="G105" s="9">
        <v>10</v>
      </c>
      <c r="H105" s="9">
        <v>3</v>
      </c>
      <c r="I105" s="9">
        <v>91</v>
      </c>
      <c r="J105" s="9">
        <v>55</v>
      </c>
      <c r="K105" s="9">
        <v>22</v>
      </c>
    </row>
    <row r="106" spans="1:11">
      <c r="A106" s="9">
        <v>20170628</v>
      </c>
      <c r="B106" s="9">
        <v>173</v>
      </c>
      <c r="C106" s="9">
        <v>130</v>
      </c>
      <c r="D106" s="9">
        <v>207</v>
      </c>
      <c r="E106" s="9">
        <v>2</v>
      </c>
      <c r="F106" s="9">
        <v>532</v>
      </c>
      <c r="G106" s="9">
        <v>67</v>
      </c>
      <c r="H106" s="9">
        <v>229</v>
      </c>
      <c r="I106" s="9">
        <v>98</v>
      </c>
      <c r="J106" s="9">
        <v>90</v>
      </c>
      <c r="K106" s="9">
        <v>9</v>
      </c>
    </row>
    <row r="107" spans="1:11">
      <c r="A107" s="9">
        <v>20170629</v>
      </c>
      <c r="B107" s="9">
        <v>167</v>
      </c>
      <c r="C107" s="9">
        <v>123</v>
      </c>
      <c r="D107" s="9">
        <v>209</v>
      </c>
      <c r="E107" s="9">
        <v>2</v>
      </c>
      <c r="F107" s="9">
        <v>1072</v>
      </c>
      <c r="G107" s="9">
        <v>7</v>
      </c>
      <c r="H107" s="9">
        <v>7</v>
      </c>
      <c r="I107" s="9">
        <v>99</v>
      </c>
      <c r="J107" s="9">
        <v>61</v>
      </c>
      <c r="K107" s="9">
        <v>18</v>
      </c>
    </row>
    <row r="108" spans="1:11">
      <c r="A108" s="9">
        <v>20170630</v>
      </c>
      <c r="B108" s="9">
        <v>165</v>
      </c>
      <c r="C108" s="9">
        <v>114</v>
      </c>
      <c r="D108" s="9">
        <v>221</v>
      </c>
      <c r="E108" s="9">
        <v>11</v>
      </c>
      <c r="F108" s="9">
        <v>1420</v>
      </c>
      <c r="G108" s="9">
        <v>20</v>
      </c>
      <c r="H108" s="9">
        <v>17</v>
      </c>
      <c r="I108" s="9">
        <v>98</v>
      </c>
      <c r="J108" s="9">
        <v>61</v>
      </c>
      <c r="K108" s="9">
        <v>24</v>
      </c>
    </row>
    <row r="109" spans="1:11">
      <c r="A109" s="9">
        <v>20170701</v>
      </c>
      <c r="B109" s="9">
        <v>159</v>
      </c>
      <c r="C109" s="9">
        <v>122</v>
      </c>
      <c r="D109" s="9">
        <v>203</v>
      </c>
      <c r="E109" s="9">
        <v>32</v>
      </c>
      <c r="F109" s="9">
        <v>952</v>
      </c>
      <c r="G109" s="9">
        <v>77</v>
      </c>
      <c r="H109" s="9">
        <v>74</v>
      </c>
      <c r="I109" s="9">
        <v>98</v>
      </c>
      <c r="J109" s="9">
        <v>66</v>
      </c>
      <c r="K109" s="9">
        <v>16</v>
      </c>
    </row>
    <row r="110" spans="1:11">
      <c r="A110" s="9">
        <v>20170702</v>
      </c>
      <c r="B110" s="9">
        <v>153</v>
      </c>
      <c r="C110" s="9">
        <v>84</v>
      </c>
      <c r="D110" s="9">
        <v>210</v>
      </c>
      <c r="E110" s="9">
        <v>54</v>
      </c>
      <c r="F110" s="9">
        <v>1580</v>
      </c>
      <c r="G110" s="9">
        <v>16</v>
      </c>
      <c r="H110" s="9">
        <v>4</v>
      </c>
      <c r="I110" s="9">
        <v>97</v>
      </c>
      <c r="J110" s="9">
        <v>55</v>
      </c>
      <c r="K110" s="9">
        <v>26</v>
      </c>
    </row>
    <row r="111" spans="1:11">
      <c r="A111" s="9">
        <v>20170703</v>
      </c>
      <c r="B111" s="9">
        <v>161</v>
      </c>
      <c r="C111" s="9">
        <v>70</v>
      </c>
      <c r="D111" s="9">
        <v>220</v>
      </c>
      <c r="E111" s="9">
        <v>69</v>
      </c>
      <c r="F111" s="9">
        <v>1862</v>
      </c>
      <c r="G111" s="9">
        <v>0</v>
      </c>
      <c r="H111" s="9">
        <v>-1</v>
      </c>
      <c r="I111" s="9">
        <v>97</v>
      </c>
      <c r="J111" s="9">
        <v>54</v>
      </c>
      <c r="K111" s="9">
        <v>31</v>
      </c>
    </row>
    <row r="112" spans="1:11">
      <c r="A112" s="9">
        <v>20170704</v>
      </c>
      <c r="B112" s="9">
        <v>182</v>
      </c>
      <c r="C112" s="9">
        <v>141</v>
      </c>
      <c r="D112" s="9">
        <v>233</v>
      </c>
      <c r="E112" s="9">
        <v>46</v>
      </c>
      <c r="F112" s="9">
        <v>1795</v>
      </c>
      <c r="G112" s="9">
        <v>6</v>
      </c>
      <c r="H112" s="9">
        <v>19</v>
      </c>
      <c r="I112" s="9">
        <v>98</v>
      </c>
      <c r="J112" s="9">
        <v>51</v>
      </c>
      <c r="K112" s="9">
        <v>32</v>
      </c>
    </row>
    <row r="113" spans="1:11">
      <c r="A113" s="9">
        <v>20170705</v>
      </c>
      <c r="B113" s="9">
        <v>194</v>
      </c>
      <c r="C113" s="9">
        <v>128</v>
      </c>
      <c r="D113" s="9">
        <v>250</v>
      </c>
      <c r="E113" s="9">
        <v>84</v>
      </c>
      <c r="F113" s="9">
        <v>1820</v>
      </c>
      <c r="G113" s="9">
        <v>0</v>
      </c>
      <c r="H113" s="9">
        <v>0</v>
      </c>
      <c r="I113" s="9">
        <v>94</v>
      </c>
      <c r="J113" s="9">
        <v>52</v>
      </c>
      <c r="K113" s="9">
        <v>33</v>
      </c>
    </row>
    <row r="114" spans="1:11">
      <c r="A114" s="9">
        <v>20170706</v>
      </c>
      <c r="B114" s="9">
        <v>202</v>
      </c>
      <c r="C114" s="9">
        <v>104</v>
      </c>
      <c r="D114" s="9">
        <v>270</v>
      </c>
      <c r="E114" s="9">
        <v>89</v>
      </c>
      <c r="F114" s="9">
        <v>2300</v>
      </c>
      <c r="G114" s="9">
        <v>35</v>
      </c>
      <c r="H114" s="9">
        <v>69</v>
      </c>
      <c r="I114" s="9">
        <v>98</v>
      </c>
      <c r="J114" s="9">
        <v>46</v>
      </c>
      <c r="K114" s="9">
        <v>42</v>
      </c>
    </row>
    <row r="115" spans="1:11">
      <c r="A115" s="9">
        <v>20170707</v>
      </c>
      <c r="B115" s="9">
        <v>209</v>
      </c>
      <c r="C115" s="9">
        <v>152</v>
      </c>
      <c r="D115" s="9">
        <v>272</v>
      </c>
      <c r="E115" s="9">
        <v>83</v>
      </c>
      <c r="F115" s="9">
        <v>1973</v>
      </c>
      <c r="G115" s="9">
        <v>22</v>
      </c>
      <c r="H115" s="9">
        <v>79</v>
      </c>
      <c r="I115" s="9">
        <v>98</v>
      </c>
      <c r="J115" s="9">
        <v>59</v>
      </c>
      <c r="K115" s="9">
        <v>36</v>
      </c>
    </row>
    <row r="116" spans="1:11">
      <c r="A116" s="9">
        <v>20170708</v>
      </c>
      <c r="B116" s="9">
        <v>185</v>
      </c>
      <c r="C116" s="9">
        <v>131</v>
      </c>
      <c r="D116" s="9">
        <v>249</v>
      </c>
      <c r="E116" s="9">
        <v>16</v>
      </c>
      <c r="F116" s="9">
        <v>1375</v>
      </c>
      <c r="G116" s="9">
        <v>0</v>
      </c>
      <c r="H116" s="9">
        <v>-1</v>
      </c>
      <c r="I116" s="9">
        <v>98</v>
      </c>
      <c r="J116" s="9">
        <v>57</v>
      </c>
      <c r="K116" s="9">
        <v>24</v>
      </c>
    </row>
    <row r="117" spans="1:11">
      <c r="A117" s="9">
        <v>20170709</v>
      </c>
      <c r="B117" s="9">
        <v>180</v>
      </c>
      <c r="C117" s="9">
        <v>100</v>
      </c>
      <c r="D117" s="9">
        <v>247</v>
      </c>
      <c r="E117" s="9">
        <v>120</v>
      </c>
      <c r="F117" s="9">
        <v>2672</v>
      </c>
      <c r="G117" s="9">
        <v>0</v>
      </c>
      <c r="H117" s="9">
        <v>0</v>
      </c>
      <c r="I117" s="9">
        <v>97</v>
      </c>
      <c r="J117" s="9">
        <v>46</v>
      </c>
      <c r="K117" s="9">
        <v>47</v>
      </c>
    </row>
    <row r="118" spans="1:11">
      <c r="A118" s="9">
        <v>20170710</v>
      </c>
      <c r="B118" s="9">
        <v>192</v>
      </c>
      <c r="C118" s="9">
        <v>155</v>
      </c>
      <c r="D118" s="9">
        <v>253</v>
      </c>
      <c r="E118" s="9">
        <v>23</v>
      </c>
      <c r="F118" s="9">
        <v>1484</v>
      </c>
      <c r="G118" s="9">
        <v>14</v>
      </c>
      <c r="H118" s="9">
        <v>66</v>
      </c>
      <c r="I118" s="9">
        <v>95</v>
      </c>
      <c r="J118" s="9">
        <v>55</v>
      </c>
      <c r="K118" s="9">
        <v>27</v>
      </c>
    </row>
    <row r="119" spans="1:11">
      <c r="A119" s="9">
        <v>20170711</v>
      </c>
      <c r="B119" s="9">
        <v>172</v>
      </c>
      <c r="C119" s="9">
        <v>142</v>
      </c>
      <c r="D119" s="9">
        <v>211</v>
      </c>
      <c r="E119" s="9">
        <v>15</v>
      </c>
      <c r="F119" s="9">
        <v>1255</v>
      </c>
      <c r="G119" s="9">
        <v>25</v>
      </c>
      <c r="H119" s="9">
        <v>31</v>
      </c>
      <c r="I119" s="9">
        <v>95</v>
      </c>
      <c r="J119" s="9">
        <v>59</v>
      </c>
      <c r="K119" s="9">
        <v>22</v>
      </c>
    </row>
    <row r="120" spans="1:11">
      <c r="A120" s="9">
        <v>20170712</v>
      </c>
      <c r="B120" s="9">
        <v>147</v>
      </c>
      <c r="C120" s="9">
        <v>106</v>
      </c>
      <c r="D120" s="9">
        <v>181</v>
      </c>
      <c r="E120" s="9">
        <v>39</v>
      </c>
      <c r="F120" s="9">
        <v>905</v>
      </c>
      <c r="G120" s="9">
        <v>120</v>
      </c>
      <c r="H120" s="9">
        <v>246</v>
      </c>
      <c r="I120" s="9">
        <v>98</v>
      </c>
      <c r="J120" s="9">
        <v>58</v>
      </c>
      <c r="K120" s="9">
        <v>15</v>
      </c>
    </row>
    <row r="121" spans="1:11">
      <c r="A121" s="9">
        <v>20170713</v>
      </c>
      <c r="B121" s="9">
        <v>146</v>
      </c>
      <c r="C121" s="9">
        <v>81</v>
      </c>
      <c r="D121" s="9">
        <v>199</v>
      </c>
      <c r="E121" s="9">
        <v>31</v>
      </c>
      <c r="F121" s="9">
        <v>1702</v>
      </c>
      <c r="G121" s="9">
        <v>0</v>
      </c>
      <c r="H121" s="9">
        <v>0</v>
      </c>
      <c r="I121" s="9">
        <v>98</v>
      </c>
      <c r="J121" s="9">
        <v>48</v>
      </c>
      <c r="K121" s="9">
        <v>28</v>
      </c>
    </row>
    <row r="122" spans="1:11">
      <c r="A122" s="9">
        <v>20170714</v>
      </c>
      <c r="B122" s="9">
        <v>137</v>
      </c>
      <c r="C122" s="9">
        <v>79</v>
      </c>
      <c r="D122" s="9">
        <v>182</v>
      </c>
      <c r="E122" s="9">
        <v>31</v>
      </c>
      <c r="F122" s="9">
        <v>962</v>
      </c>
      <c r="G122" s="9">
        <v>28</v>
      </c>
      <c r="H122" s="9">
        <v>64</v>
      </c>
      <c r="I122" s="9">
        <v>95</v>
      </c>
      <c r="J122" s="9">
        <v>67</v>
      </c>
      <c r="K122" s="9">
        <v>15</v>
      </c>
    </row>
    <row r="123" spans="1:11">
      <c r="A123" s="9">
        <v>20170715</v>
      </c>
      <c r="B123" s="9">
        <v>167</v>
      </c>
      <c r="C123" s="9">
        <v>101</v>
      </c>
      <c r="D123" s="9">
        <v>210</v>
      </c>
      <c r="E123" s="9">
        <v>47</v>
      </c>
      <c r="F123" s="9">
        <v>1656</v>
      </c>
      <c r="G123" s="9">
        <v>0</v>
      </c>
      <c r="H123" s="9">
        <v>0</v>
      </c>
      <c r="I123" s="9">
        <v>94</v>
      </c>
      <c r="J123" s="9">
        <v>50</v>
      </c>
      <c r="K123" s="9">
        <v>28</v>
      </c>
    </row>
    <row r="124" spans="1:11">
      <c r="A124" s="9">
        <v>20170716</v>
      </c>
      <c r="B124" s="9">
        <v>180</v>
      </c>
      <c r="C124" s="9">
        <v>153</v>
      </c>
      <c r="D124" s="9">
        <v>228</v>
      </c>
      <c r="E124" s="9">
        <v>9</v>
      </c>
      <c r="F124" s="9">
        <v>775</v>
      </c>
      <c r="G124" s="9">
        <v>19</v>
      </c>
      <c r="H124" s="9">
        <v>17</v>
      </c>
      <c r="I124" s="9">
        <v>98</v>
      </c>
      <c r="J124" s="9">
        <v>76</v>
      </c>
      <c r="K124" s="9">
        <v>14</v>
      </c>
    </row>
    <row r="125" spans="1:11">
      <c r="A125" s="9">
        <v>20170717</v>
      </c>
      <c r="B125" s="9">
        <v>182</v>
      </c>
      <c r="C125" s="9">
        <v>137</v>
      </c>
      <c r="D125" s="9">
        <v>236</v>
      </c>
      <c r="E125" s="9">
        <v>144</v>
      </c>
      <c r="F125" s="9">
        <v>2825</v>
      </c>
      <c r="G125" s="9">
        <v>7</v>
      </c>
      <c r="H125" s="9">
        <v>1</v>
      </c>
      <c r="I125" s="9">
        <v>98</v>
      </c>
      <c r="J125" s="9">
        <v>44</v>
      </c>
      <c r="K125" s="9">
        <v>50</v>
      </c>
    </row>
    <row r="126" spans="1:11">
      <c r="A126" s="9">
        <v>20170718</v>
      </c>
      <c r="B126" s="9">
        <v>199</v>
      </c>
      <c r="C126" s="9">
        <v>128</v>
      </c>
      <c r="D126" s="9">
        <v>257</v>
      </c>
      <c r="E126" s="9">
        <v>128</v>
      </c>
      <c r="F126" s="9">
        <v>2657</v>
      </c>
      <c r="G126" s="9">
        <v>0</v>
      </c>
      <c r="H126" s="9">
        <v>0</v>
      </c>
      <c r="I126" s="9">
        <v>88</v>
      </c>
      <c r="J126" s="9">
        <v>46</v>
      </c>
      <c r="K126" s="9">
        <v>48</v>
      </c>
    </row>
    <row r="127" spans="1:11">
      <c r="A127" s="9">
        <v>20170719</v>
      </c>
      <c r="B127" s="9">
        <v>233</v>
      </c>
      <c r="C127" s="9">
        <v>175</v>
      </c>
      <c r="D127" s="9">
        <v>304</v>
      </c>
      <c r="E127" s="9">
        <v>76</v>
      </c>
      <c r="F127" s="9">
        <v>1947</v>
      </c>
      <c r="G127" s="9">
        <v>0</v>
      </c>
      <c r="H127" s="9">
        <v>-1</v>
      </c>
      <c r="I127" s="9">
        <v>88</v>
      </c>
      <c r="J127" s="9">
        <v>46</v>
      </c>
      <c r="K127" s="9">
        <v>37</v>
      </c>
    </row>
    <row r="128" spans="1:11">
      <c r="A128" s="9">
        <v>20170720</v>
      </c>
      <c r="B128" s="9">
        <v>193</v>
      </c>
      <c r="C128" s="9">
        <v>137</v>
      </c>
      <c r="D128" s="9">
        <v>249</v>
      </c>
      <c r="E128" s="9">
        <v>40</v>
      </c>
      <c r="F128" s="9">
        <v>1441</v>
      </c>
      <c r="G128" s="9">
        <v>33</v>
      </c>
      <c r="H128" s="9">
        <v>118</v>
      </c>
      <c r="I128" s="9">
        <v>98</v>
      </c>
      <c r="J128" s="9">
        <v>60</v>
      </c>
      <c r="K128" s="9">
        <v>26</v>
      </c>
    </row>
    <row r="129" spans="1:11">
      <c r="A129" s="9">
        <v>20170721</v>
      </c>
      <c r="B129" s="9">
        <v>181</v>
      </c>
      <c r="C129" s="9">
        <v>118</v>
      </c>
      <c r="D129" s="9">
        <v>231</v>
      </c>
      <c r="E129" s="9">
        <v>131</v>
      </c>
      <c r="F129" s="9">
        <v>2705</v>
      </c>
      <c r="G129" s="9">
        <v>0</v>
      </c>
      <c r="H129" s="9">
        <v>0</v>
      </c>
      <c r="I129" s="9">
        <v>96</v>
      </c>
      <c r="J129" s="9">
        <v>40</v>
      </c>
      <c r="K129" s="9">
        <v>48</v>
      </c>
    </row>
    <row r="130" spans="1:11">
      <c r="A130" s="9">
        <v>20170722</v>
      </c>
      <c r="B130" s="9">
        <v>206</v>
      </c>
      <c r="C130" s="9">
        <v>160</v>
      </c>
      <c r="D130" s="9">
        <v>260</v>
      </c>
      <c r="E130" s="9">
        <v>59</v>
      </c>
      <c r="F130" s="9">
        <v>2026</v>
      </c>
      <c r="G130" s="9">
        <v>26</v>
      </c>
      <c r="H130" s="9">
        <v>80</v>
      </c>
      <c r="I130" s="9">
        <v>97</v>
      </c>
      <c r="J130" s="9">
        <v>45</v>
      </c>
      <c r="K130" s="9">
        <v>37</v>
      </c>
    </row>
    <row r="131" spans="1:11">
      <c r="A131" s="9">
        <v>20170723</v>
      </c>
      <c r="B131" s="9">
        <v>159</v>
      </c>
      <c r="C131" s="9">
        <v>137</v>
      </c>
      <c r="D131" s="9">
        <v>196</v>
      </c>
      <c r="E131" s="9">
        <v>70</v>
      </c>
      <c r="F131" s="9">
        <v>1841</v>
      </c>
      <c r="G131" s="9">
        <v>31</v>
      </c>
      <c r="H131" s="9">
        <v>26</v>
      </c>
      <c r="I131" s="9">
        <v>98</v>
      </c>
      <c r="J131" s="9">
        <v>68</v>
      </c>
      <c r="K131" s="9">
        <v>31</v>
      </c>
    </row>
    <row r="132" spans="1:11">
      <c r="A132" s="9">
        <v>20170724</v>
      </c>
      <c r="B132" s="9">
        <v>154</v>
      </c>
      <c r="C132" s="9">
        <v>132</v>
      </c>
      <c r="D132" s="9">
        <v>206</v>
      </c>
      <c r="E132" s="9">
        <v>32</v>
      </c>
      <c r="F132" s="9">
        <v>1479</v>
      </c>
      <c r="G132" s="9">
        <v>21</v>
      </c>
      <c r="H132" s="9">
        <v>15</v>
      </c>
      <c r="I132" s="9">
        <v>98</v>
      </c>
      <c r="J132" s="9">
        <v>55</v>
      </c>
      <c r="K132" s="9">
        <v>25</v>
      </c>
    </row>
    <row r="133" spans="1:11">
      <c r="A133" s="9">
        <v>20170725</v>
      </c>
      <c r="B133" s="9">
        <v>157</v>
      </c>
      <c r="C133" s="9">
        <v>132</v>
      </c>
      <c r="D133" s="9">
        <v>185</v>
      </c>
      <c r="E133" s="9">
        <v>13</v>
      </c>
      <c r="F133" s="9">
        <v>848</v>
      </c>
      <c r="G133" s="9">
        <v>68</v>
      </c>
      <c r="H133" s="9">
        <v>90</v>
      </c>
      <c r="I133" s="9">
        <v>98</v>
      </c>
      <c r="J133" s="9">
        <v>73</v>
      </c>
      <c r="K133" s="9">
        <v>14</v>
      </c>
    </row>
    <row r="134" spans="1:11">
      <c r="A134" s="9">
        <v>20170726</v>
      </c>
      <c r="B134" s="9">
        <v>184</v>
      </c>
      <c r="C134" s="9">
        <v>132</v>
      </c>
      <c r="D134" s="9">
        <v>230</v>
      </c>
      <c r="E134" s="9">
        <v>74</v>
      </c>
      <c r="F134" s="9">
        <v>1996</v>
      </c>
      <c r="G134" s="9">
        <v>4</v>
      </c>
      <c r="H134" s="9">
        <v>1</v>
      </c>
      <c r="I134" s="9">
        <v>99</v>
      </c>
      <c r="J134" s="9">
        <v>53</v>
      </c>
      <c r="K134" s="9">
        <v>35</v>
      </c>
    </row>
    <row r="135" spans="1:11">
      <c r="A135" s="9">
        <v>20170727</v>
      </c>
      <c r="B135" s="9">
        <v>177</v>
      </c>
      <c r="C135" s="9">
        <v>137</v>
      </c>
      <c r="D135" s="9">
        <v>216</v>
      </c>
      <c r="E135" s="9">
        <v>42</v>
      </c>
      <c r="F135" s="9">
        <v>1601</v>
      </c>
      <c r="G135" s="9">
        <v>6</v>
      </c>
      <c r="H135" s="9">
        <v>2</v>
      </c>
      <c r="I135" s="9">
        <v>96</v>
      </c>
      <c r="J135" s="9">
        <v>53</v>
      </c>
      <c r="K135" s="9">
        <v>28</v>
      </c>
    </row>
    <row r="136" spans="1:11">
      <c r="A136" s="9">
        <v>20170728</v>
      </c>
      <c r="B136" s="9">
        <v>165</v>
      </c>
      <c r="C136" s="9">
        <v>132</v>
      </c>
      <c r="D136" s="9">
        <v>207</v>
      </c>
      <c r="E136" s="9">
        <v>32</v>
      </c>
      <c r="F136" s="9">
        <v>1300</v>
      </c>
      <c r="G136" s="9">
        <v>16</v>
      </c>
      <c r="H136" s="9">
        <v>18</v>
      </c>
      <c r="I136" s="9">
        <v>91</v>
      </c>
      <c r="J136" s="9">
        <v>63</v>
      </c>
      <c r="K136" s="9">
        <v>22</v>
      </c>
    </row>
    <row r="137" spans="1:11">
      <c r="A137" s="9">
        <v>20170729</v>
      </c>
      <c r="B137" s="9">
        <v>183</v>
      </c>
      <c r="C137" s="9">
        <v>157</v>
      </c>
      <c r="D137" s="9">
        <v>204</v>
      </c>
      <c r="E137" s="9">
        <v>3</v>
      </c>
      <c r="F137" s="9">
        <v>812</v>
      </c>
      <c r="G137" s="9">
        <v>11</v>
      </c>
      <c r="H137" s="9">
        <v>8</v>
      </c>
      <c r="I137" s="9">
        <v>98</v>
      </c>
      <c r="J137" s="9">
        <v>74</v>
      </c>
      <c r="K137" s="9">
        <v>14</v>
      </c>
    </row>
    <row r="138" spans="1:11">
      <c r="A138" s="9">
        <v>20170730</v>
      </c>
      <c r="B138" s="9">
        <v>186</v>
      </c>
      <c r="C138" s="9">
        <v>130</v>
      </c>
      <c r="D138" s="9">
        <v>240</v>
      </c>
      <c r="E138" s="9">
        <v>64</v>
      </c>
      <c r="F138" s="9">
        <v>1460</v>
      </c>
      <c r="G138" s="9">
        <v>8</v>
      </c>
      <c r="H138" s="9">
        <v>9</v>
      </c>
      <c r="I138" s="9">
        <v>98</v>
      </c>
      <c r="J138" s="9">
        <v>61</v>
      </c>
      <c r="K138" s="9">
        <v>26</v>
      </c>
    </row>
    <row r="139" spans="1:11">
      <c r="A139" s="9">
        <v>20170731</v>
      </c>
      <c r="B139" s="9">
        <v>178</v>
      </c>
      <c r="C139" s="9">
        <v>108</v>
      </c>
      <c r="D139" s="9">
        <v>232</v>
      </c>
      <c r="E139" s="9">
        <v>79</v>
      </c>
      <c r="F139" s="9">
        <v>2012</v>
      </c>
      <c r="G139" s="9">
        <v>0</v>
      </c>
      <c r="H139" s="9">
        <v>0</v>
      </c>
      <c r="I139" s="9">
        <v>92</v>
      </c>
      <c r="J139" s="9">
        <v>51</v>
      </c>
      <c r="K139" s="9">
        <v>35</v>
      </c>
    </row>
    <row r="140" spans="1:11">
      <c r="A140" s="9">
        <v>20170801</v>
      </c>
      <c r="B140" s="9">
        <v>178</v>
      </c>
      <c r="C140" s="9">
        <v>128</v>
      </c>
      <c r="D140" s="9">
        <v>226</v>
      </c>
      <c r="E140" s="9">
        <v>28</v>
      </c>
      <c r="F140" s="9">
        <v>1209</v>
      </c>
      <c r="G140" s="9">
        <v>0</v>
      </c>
      <c r="H140" s="9">
        <v>0</v>
      </c>
      <c r="I140" s="9">
        <v>95</v>
      </c>
      <c r="J140" s="9">
        <v>43</v>
      </c>
      <c r="K140" s="9">
        <v>21</v>
      </c>
    </row>
    <row r="141" spans="1:11">
      <c r="A141" s="9">
        <v>20170802</v>
      </c>
      <c r="B141" s="9">
        <v>181</v>
      </c>
      <c r="C141" s="9">
        <v>142</v>
      </c>
      <c r="D141" s="9">
        <v>224</v>
      </c>
      <c r="E141" s="9">
        <v>21</v>
      </c>
      <c r="F141" s="9">
        <v>1394</v>
      </c>
      <c r="G141" s="9">
        <v>38</v>
      </c>
      <c r="H141" s="9">
        <v>14</v>
      </c>
      <c r="I141" s="9">
        <v>95</v>
      </c>
      <c r="J141" s="9">
        <v>47</v>
      </c>
      <c r="K141" s="9">
        <v>25</v>
      </c>
    </row>
    <row r="142" spans="1:11">
      <c r="A142" s="9">
        <v>20170803</v>
      </c>
      <c r="B142" s="9">
        <v>191</v>
      </c>
      <c r="C142" s="9">
        <v>159</v>
      </c>
      <c r="D142" s="9">
        <v>226</v>
      </c>
      <c r="E142" s="9">
        <v>79</v>
      </c>
      <c r="F142" s="9">
        <v>1781</v>
      </c>
      <c r="G142" s="9">
        <v>37</v>
      </c>
      <c r="H142" s="9">
        <v>27</v>
      </c>
      <c r="I142" s="9">
        <v>96</v>
      </c>
      <c r="J142" s="9">
        <v>53</v>
      </c>
      <c r="K142" s="9">
        <v>32</v>
      </c>
    </row>
    <row r="143" spans="1:11">
      <c r="A143" s="9">
        <v>20170804</v>
      </c>
      <c r="B143" s="9">
        <v>172</v>
      </c>
      <c r="C143" s="9">
        <v>134</v>
      </c>
      <c r="D143" s="9">
        <v>217</v>
      </c>
      <c r="E143" s="9">
        <v>58</v>
      </c>
      <c r="F143" s="9">
        <v>1234</v>
      </c>
      <c r="G143" s="9">
        <v>7</v>
      </c>
      <c r="H143" s="9">
        <v>8</v>
      </c>
      <c r="I143" s="9">
        <v>93</v>
      </c>
      <c r="J143" s="9">
        <v>56</v>
      </c>
      <c r="K143" s="9">
        <v>21</v>
      </c>
    </row>
    <row r="144" spans="1:11">
      <c r="A144" s="9">
        <v>20170805</v>
      </c>
      <c r="B144" s="9">
        <v>153</v>
      </c>
      <c r="C144" s="9">
        <v>99</v>
      </c>
      <c r="D144" s="9">
        <v>203</v>
      </c>
      <c r="E144" s="9">
        <v>25</v>
      </c>
      <c r="F144" s="9">
        <v>885</v>
      </c>
      <c r="G144" s="9">
        <v>19</v>
      </c>
      <c r="H144" s="9">
        <v>21</v>
      </c>
      <c r="I144" s="9">
        <v>97</v>
      </c>
      <c r="J144" s="9">
        <v>53</v>
      </c>
      <c r="K144" s="9">
        <v>15</v>
      </c>
    </row>
    <row r="145" spans="1:11">
      <c r="A145" s="9">
        <v>20170806</v>
      </c>
      <c r="B145" s="9">
        <v>150</v>
      </c>
      <c r="C145" s="9">
        <v>82</v>
      </c>
      <c r="D145" s="9">
        <v>217</v>
      </c>
      <c r="E145" s="9">
        <v>89</v>
      </c>
      <c r="F145" s="9">
        <v>1843</v>
      </c>
      <c r="G145" s="9">
        <v>0</v>
      </c>
      <c r="H145" s="9">
        <v>0</v>
      </c>
      <c r="I145" s="9">
        <v>99</v>
      </c>
      <c r="J145" s="9">
        <v>46</v>
      </c>
      <c r="K145" s="9">
        <v>30</v>
      </c>
    </row>
    <row r="146" spans="1:11">
      <c r="A146" s="9">
        <v>20170807</v>
      </c>
      <c r="B146" s="9">
        <v>168</v>
      </c>
      <c r="C146" s="9">
        <v>78</v>
      </c>
      <c r="D146" s="9">
        <v>234</v>
      </c>
      <c r="E146" s="9">
        <v>121</v>
      </c>
      <c r="F146" s="9">
        <v>2288</v>
      </c>
      <c r="G146" s="9">
        <v>0</v>
      </c>
      <c r="H146" s="9">
        <v>0</v>
      </c>
      <c r="I146" s="9">
        <v>96</v>
      </c>
      <c r="J146" s="9">
        <v>44</v>
      </c>
      <c r="K146" s="9">
        <v>39</v>
      </c>
    </row>
    <row r="147" spans="1:11">
      <c r="A147" s="9">
        <v>20170808</v>
      </c>
      <c r="B147" s="9">
        <v>163</v>
      </c>
      <c r="C147" s="9">
        <v>133</v>
      </c>
      <c r="D147" s="9">
        <v>207</v>
      </c>
      <c r="E147" s="9">
        <v>4</v>
      </c>
      <c r="F147" s="9">
        <v>618</v>
      </c>
      <c r="G147" s="9">
        <v>38</v>
      </c>
      <c r="H147" s="9">
        <v>26</v>
      </c>
      <c r="I147" s="9">
        <v>97</v>
      </c>
      <c r="J147" s="9">
        <v>66</v>
      </c>
      <c r="K147" s="9">
        <v>10</v>
      </c>
    </row>
    <row r="148" spans="1:11">
      <c r="A148" s="9">
        <v>20170809</v>
      </c>
      <c r="B148" s="9">
        <v>162</v>
      </c>
      <c r="C148" s="9">
        <v>118</v>
      </c>
      <c r="D148" s="9">
        <v>216</v>
      </c>
      <c r="E148" s="9">
        <v>84</v>
      </c>
      <c r="F148" s="9">
        <v>1830</v>
      </c>
      <c r="G148" s="9">
        <v>0</v>
      </c>
      <c r="H148" s="9">
        <v>0</v>
      </c>
      <c r="I148" s="9">
        <v>96</v>
      </c>
      <c r="J148" s="9">
        <v>46</v>
      </c>
      <c r="K148" s="9">
        <v>31</v>
      </c>
    </row>
    <row r="149" spans="1:11">
      <c r="A149" s="9">
        <v>20170810</v>
      </c>
      <c r="B149" s="9">
        <v>161</v>
      </c>
      <c r="C149" s="9">
        <v>123</v>
      </c>
      <c r="D149" s="9">
        <v>212</v>
      </c>
      <c r="E149" s="9">
        <v>4</v>
      </c>
      <c r="F149" s="9">
        <v>933</v>
      </c>
      <c r="G149" s="9">
        <v>42</v>
      </c>
      <c r="H149" s="9">
        <v>43</v>
      </c>
      <c r="I149" s="9">
        <v>98</v>
      </c>
      <c r="J149" s="9">
        <v>56</v>
      </c>
      <c r="K149" s="9">
        <v>16</v>
      </c>
    </row>
    <row r="150" spans="1:11">
      <c r="A150" s="9">
        <v>20170811</v>
      </c>
      <c r="B150" s="9">
        <v>161</v>
      </c>
      <c r="C150" s="9">
        <v>129</v>
      </c>
      <c r="D150" s="9">
        <v>200</v>
      </c>
      <c r="E150" s="9">
        <v>23</v>
      </c>
      <c r="F150" s="9">
        <v>1303</v>
      </c>
      <c r="G150" s="9">
        <v>3</v>
      </c>
      <c r="H150" s="9">
        <v>1</v>
      </c>
      <c r="I150" s="9">
        <v>98</v>
      </c>
      <c r="J150" s="9">
        <v>57</v>
      </c>
      <c r="K150" s="9">
        <v>22</v>
      </c>
    </row>
    <row r="151" spans="1:11">
      <c r="A151" s="9">
        <v>20170812</v>
      </c>
      <c r="B151" s="9">
        <v>161</v>
      </c>
      <c r="C151" s="9">
        <v>115</v>
      </c>
      <c r="D151" s="9">
        <v>212</v>
      </c>
      <c r="E151" s="9">
        <v>20</v>
      </c>
      <c r="F151" s="9">
        <v>835</v>
      </c>
      <c r="G151" s="9">
        <v>60</v>
      </c>
      <c r="H151" s="9">
        <v>66</v>
      </c>
      <c r="I151" s="9">
        <v>98</v>
      </c>
      <c r="J151" s="9">
        <v>69</v>
      </c>
      <c r="K151" s="9">
        <v>14</v>
      </c>
    </row>
    <row r="152" spans="1:11">
      <c r="A152" s="9">
        <v>20170813</v>
      </c>
      <c r="B152" s="9">
        <v>155</v>
      </c>
      <c r="C152" s="9">
        <v>87</v>
      </c>
      <c r="D152" s="9">
        <v>218</v>
      </c>
      <c r="E152" s="9">
        <v>72</v>
      </c>
      <c r="F152" s="9">
        <v>1587</v>
      </c>
      <c r="G152" s="9">
        <v>3</v>
      </c>
      <c r="H152" s="9">
        <v>3</v>
      </c>
      <c r="I152" s="9">
        <v>99</v>
      </c>
      <c r="J152" s="9">
        <v>55</v>
      </c>
      <c r="K152" s="9">
        <v>26</v>
      </c>
    </row>
    <row r="153" spans="1:11">
      <c r="A153" s="9">
        <v>20170814</v>
      </c>
      <c r="B153" s="9">
        <v>189</v>
      </c>
      <c r="C153" s="9">
        <v>123</v>
      </c>
      <c r="D153" s="9">
        <v>250</v>
      </c>
      <c r="E153" s="9">
        <v>113</v>
      </c>
      <c r="F153" s="9">
        <v>2177</v>
      </c>
      <c r="G153" s="9">
        <v>0</v>
      </c>
      <c r="H153" s="9">
        <v>0</v>
      </c>
      <c r="I153" s="9">
        <v>92</v>
      </c>
      <c r="J153" s="9">
        <v>45</v>
      </c>
      <c r="K153" s="9">
        <v>39</v>
      </c>
    </row>
    <row r="154" spans="1:11">
      <c r="A154" s="9">
        <v>20170815</v>
      </c>
      <c r="B154" s="9">
        <v>184</v>
      </c>
      <c r="C154" s="9">
        <v>138</v>
      </c>
      <c r="D154" s="9">
        <v>245</v>
      </c>
      <c r="E154" s="9">
        <v>17</v>
      </c>
      <c r="F154" s="9">
        <v>858</v>
      </c>
      <c r="G154" s="9">
        <v>20</v>
      </c>
      <c r="H154" s="9">
        <v>232</v>
      </c>
      <c r="I154" s="9">
        <v>98</v>
      </c>
      <c r="J154" s="9">
        <v>61</v>
      </c>
      <c r="K154" s="9">
        <v>15</v>
      </c>
    </row>
    <row r="155" spans="1:11">
      <c r="A155" s="9">
        <v>20170816</v>
      </c>
      <c r="B155" s="9">
        <v>176</v>
      </c>
      <c r="C155" s="9">
        <v>128</v>
      </c>
      <c r="D155" s="9">
        <v>231</v>
      </c>
      <c r="E155" s="9">
        <v>67</v>
      </c>
      <c r="F155" s="9">
        <v>1790</v>
      </c>
      <c r="G155" s="9">
        <v>0</v>
      </c>
      <c r="H155" s="9">
        <v>0</v>
      </c>
      <c r="I155" s="9">
        <v>99</v>
      </c>
      <c r="J155" s="9">
        <v>58</v>
      </c>
      <c r="K155" s="9">
        <v>31</v>
      </c>
    </row>
    <row r="156" spans="1:11">
      <c r="A156" s="9">
        <v>20170817</v>
      </c>
      <c r="B156" s="9">
        <v>169</v>
      </c>
      <c r="C156" s="9">
        <v>120</v>
      </c>
      <c r="D156" s="9">
        <v>197</v>
      </c>
      <c r="E156" s="9">
        <v>0</v>
      </c>
      <c r="F156" s="9">
        <v>546</v>
      </c>
      <c r="G156" s="9">
        <v>37</v>
      </c>
      <c r="H156" s="9">
        <v>66</v>
      </c>
      <c r="I156" s="9">
        <v>98</v>
      </c>
      <c r="J156" s="9">
        <v>77</v>
      </c>
      <c r="K156" s="9">
        <v>9</v>
      </c>
    </row>
    <row r="157" spans="1:11">
      <c r="A157" s="9">
        <v>20170818</v>
      </c>
      <c r="B157" s="9">
        <v>164</v>
      </c>
      <c r="C157" s="9">
        <v>116</v>
      </c>
      <c r="D157" s="9">
        <v>208</v>
      </c>
      <c r="E157" s="9">
        <v>18</v>
      </c>
      <c r="F157" s="9">
        <v>1001</v>
      </c>
      <c r="G157" s="9">
        <v>13</v>
      </c>
      <c r="H157" s="9">
        <v>29</v>
      </c>
      <c r="I157" s="9">
        <v>97</v>
      </c>
      <c r="J157" s="9">
        <v>73</v>
      </c>
      <c r="K157" s="9">
        <v>17</v>
      </c>
    </row>
    <row r="158" spans="1:11">
      <c r="A158" s="9">
        <v>20170819</v>
      </c>
      <c r="B158" s="9">
        <v>147</v>
      </c>
      <c r="C158" s="9">
        <v>117</v>
      </c>
      <c r="D158" s="9">
        <v>189</v>
      </c>
      <c r="E158" s="9">
        <v>69</v>
      </c>
      <c r="F158" s="9">
        <v>1344</v>
      </c>
      <c r="G158" s="9">
        <v>31</v>
      </c>
      <c r="H158" s="9">
        <v>53</v>
      </c>
      <c r="I158" s="9">
        <v>97</v>
      </c>
      <c r="J158" s="9">
        <v>58</v>
      </c>
      <c r="K158" s="9">
        <v>22</v>
      </c>
    </row>
    <row r="159" spans="1:11">
      <c r="A159" s="9">
        <v>20170820</v>
      </c>
      <c r="B159" s="9">
        <v>149</v>
      </c>
      <c r="C159" s="9">
        <v>112</v>
      </c>
      <c r="D159" s="9">
        <v>198</v>
      </c>
      <c r="E159" s="9">
        <v>74</v>
      </c>
      <c r="F159" s="9">
        <v>1445</v>
      </c>
      <c r="G159" s="9">
        <v>5</v>
      </c>
      <c r="H159" s="9">
        <v>1</v>
      </c>
      <c r="I159" s="9">
        <v>97</v>
      </c>
      <c r="J159" s="9">
        <v>50</v>
      </c>
      <c r="K159" s="9">
        <v>24</v>
      </c>
    </row>
    <row r="160" spans="1:11">
      <c r="A160" s="9">
        <v>20170821</v>
      </c>
      <c r="B160" s="9">
        <v>156</v>
      </c>
      <c r="C160" s="9">
        <v>95</v>
      </c>
      <c r="D160" s="9">
        <v>218</v>
      </c>
      <c r="E160" s="9">
        <v>71</v>
      </c>
      <c r="F160" s="9">
        <v>1563</v>
      </c>
      <c r="G160" s="9">
        <v>0</v>
      </c>
      <c r="H160" s="9">
        <v>-1</v>
      </c>
      <c r="I160" s="9">
        <v>96</v>
      </c>
      <c r="J160" s="9">
        <v>50</v>
      </c>
      <c r="K160" s="9">
        <v>26</v>
      </c>
    </row>
    <row r="161" spans="1:11">
      <c r="A161" s="9">
        <v>20170822</v>
      </c>
      <c r="B161" s="9">
        <v>179</v>
      </c>
      <c r="C161" s="9">
        <v>127</v>
      </c>
      <c r="D161" s="9">
        <v>239</v>
      </c>
      <c r="E161" s="9">
        <v>83</v>
      </c>
      <c r="F161" s="9">
        <v>1885</v>
      </c>
      <c r="G161" s="9">
        <v>0</v>
      </c>
      <c r="H161" s="9">
        <v>0</v>
      </c>
      <c r="I161" s="9">
        <v>89</v>
      </c>
      <c r="J161" s="9">
        <v>46</v>
      </c>
      <c r="K161" s="9">
        <v>33</v>
      </c>
    </row>
    <row r="162" spans="1:11">
      <c r="A162" s="9">
        <v>20170823</v>
      </c>
      <c r="B162" s="9">
        <v>197</v>
      </c>
      <c r="C162" s="9">
        <v>124</v>
      </c>
      <c r="D162" s="9">
        <v>265</v>
      </c>
      <c r="E162" s="9">
        <v>89</v>
      </c>
      <c r="F162" s="9">
        <v>1866</v>
      </c>
      <c r="G162" s="9">
        <v>0</v>
      </c>
      <c r="H162" s="9">
        <v>0</v>
      </c>
      <c r="I162" s="9">
        <v>90</v>
      </c>
      <c r="J162" s="9">
        <v>45</v>
      </c>
      <c r="K162" s="9">
        <v>34</v>
      </c>
    </row>
    <row r="163" spans="1:11">
      <c r="A163" s="9">
        <v>20170824</v>
      </c>
      <c r="B163" s="9">
        <v>178</v>
      </c>
      <c r="C163" s="9">
        <v>110</v>
      </c>
      <c r="D163" s="9">
        <v>233</v>
      </c>
      <c r="E163" s="9">
        <v>41</v>
      </c>
      <c r="F163" s="9">
        <v>1138</v>
      </c>
      <c r="G163" s="9">
        <v>0</v>
      </c>
      <c r="H163" s="9">
        <v>0</v>
      </c>
      <c r="I163" s="9">
        <v>96</v>
      </c>
      <c r="J163" s="9">
        <v>51</v>
      </c>
      <c r="K163" s="9">
        <v>20</v>
      </c>
    </row>
    <row r="164" spans="1:11">
      <c r="A164" s="9">
        <v>20170825</v>
      </c>
      <c r="B164" s="9">
        <v>171</v>
      </c>
      <c r="C164" s="9">
        <v>96</v>
      </c>
      <c r="D164" s="9">
        <v>236</v>
      </c>
      <c r="E164" s="9">
        <v>90</v>
      </c>
      <c r="F164" s="9">
        <v>1756</v>
      </c>
      <c r="G164" s="9">
        <v>0</v>
      </c>
      <c r="H164" s="9">
        <v>0</v>
      </c>
      <c r="I164" s="9">
        <v>96</v>
      </c>
      <c r="J164" s="9">
        <v>48</v>
      </c>
      <c r="K164" s="9">
        <v>30</v>
      </c>
    </row>
    <row r="165" spans="1:11">
      <c r="A165" s="9">
        <v>20170826</v>
      </c>
      <c r="B165" s="9">
        <v>189</v>
      </c>
      <c r="C165" s="9">
        <v>124</v>
      </c>
      <c r="D165" s="9">
        <v>251</v>
      </c>
      <c r="E165" s="9">
        <v>72</v>
      </c>
      <c r="F165" s="9">
        <v>1732</v>
      </c>
      <c r="G165" s="9">
        <v>0</v>
      </c>
      <c r="H165" s="9">
        <v>0</v>
      </c>
      <c r="I165" s="9">
        <v>93</v>
      </c>
      <c r="J165" s="9">
        <v>45</v>
      </c>
      <c r="K165" s="9">
        <v>31</v>
      </c>
    </row>
    <row r="166" spans="1:11">
      <c r="A166" s="9">
        <v>20170827</v>
      </c>
      <c r="B166" s="9">
        <v>178</v>
      </c>
      <c r="C166" s="9">
        <v>118</v>
      </c>
      <c r="D166" s="9">
        <v>247</v>
      </c>
      <c r="E166" s="9">
        <v>80</v>
      </c>
      <c r="F166" s="9">
        <v>1752</v>
      </c>
      <c r="G166" s="9">
        <v>0</v>
      </c>
      <c r="H166" s="9">
        <v>0</v>
      </c>
      <c r="I166" s="9">
        <v>99</v>
      </c>
      <c r="J166" s="9">
        <v>44</v>
      </c>
      <c r="K166" s="9">
        <v>31</v>
      </c>
    </row>
    <row r="167" spans="1:11">
      <c r="A167" s="9">
        <v>20170828</v>
      </c>
      <c r="B167" s="9">
        <v>190</v>
      </c>
      <c r="C167" s="9">
        <v>109</v>
      </c>
      <c r="D167" s="9">
        <v>265</v>
      </c>
      <c r="E167" s="9">
        <v>85</v>
      </c>
      <c r="F167" s="9">
        <v>1738</v>
      </c>
      <c r="G167" s="9">
        <v>0</v>
      </c>
      <c r="H167" s="9">
        <v>0</v>
      </c>
      <c r="I167" s="9">
        <v>91</v>
      </c>
      <c r="J167" s="9">
        <v>46</v>
      </c>
      <c r="K167" s="9">
        <v>31</v>
      </c>
    </row>
    <row r="168" spans="1:11">
      <c r="A168" s="9">
        <v>20170829</v>
      </c>
      <c r="B168" s="9">
        <v>219</v>
      </c>
      <c r="C168" s="9">
        <v>131</v>
      </c>
      <c r="D168" s="9">
        <v>292</v>
      </c>
      <c r="E168" s="9">
        <v>85</v>
      </c>
      <c r="F168" s="9">
        <v>1794</v>
      </c>
      <c r="G168" s="9">
        <v>0</v>
      </c>
      <c r="H168" s="9">
        <v>-1</v>
      </c>
      <c r="I168" s="9">
        <v>92</v>
      </c>
      <c r="J168" s="9">
        <v>46</v>
      </c>
      <c r="K168" s="9">
        <v>34</v>
      </c>
    </row>
    <row r="169" spans="1:11">
      <c r="A169" s="9">
        <v>20170830</v>
      </c>
      <c r="B169" s="9">
        <v>189</v>
      </c>
      <c r="C169" s="9">
        <v>139</v>
      </c>
      <c r="D169" s="9">
        <v>235</v>
      </c>
      <c r="E169" s="9">
        <v>10</v>
      </c>
      <c r="F169" s="9">
        <v>866</v>
      </c>
      <c r="G169" s="9">
        <v>42</v>
      </c>
      <c r="H169" s="9">
        <v>245</v>
      </c>
      <c r="I169" s="9">
        <v>98</v>
      </c>
      <c r="J169" s="9">
        <v>76</v>
      </c>
      <c r="K169" s="9">
        <v>15</v>
      </c>
    </row>
    <row r="170" spans="1:11">
      <c r="A170" s="9">
        <v>20170831</v>
      </c>
      <c r="B170" s="9">
        <v>141</v>
      </c>
      <c r="C170" s="9">
        <v>90</v>
      </c>
      <c r="D170" s="9">
        <v>192</v>
      </c>
      <c r="E170" s="9">
        <v>50</v>
      </c>
      <c r="F170" s="9">
        <v>1142</v>
      </c>
      <c r="G170" s="9">
        <v>31</v>
      </c>
      <c r="H170" s="9">
        <v>44</v>
      </c>
      <c r="I170" s="9">
        <v>98</v>
      </c>
      <c r="J170" s="9">
        <v>54</v>
      </c>
      <c r="K170" s="9">
        <v>18</v>
      </c>
    </row>
    <row r="171" spans="1:11">
      <c r="A171" s="9">
        <v>20170901</v>
      </c>
      <c r="B171" s="9">
        <v>148</v>
      </c>
      <c r="C171" s="9">
        <v>94</v>
      </c>
      <c r="D171" s="9">
        <v>204</v>
      </c>
      <c r="E171" s="9">
        <v>41</v>
      </c>
      <c r="F171" s="9">
        <v>1199</v>
      </c>
      <c r="G171" s="9">
        <v>12</v>
      </c>
      <c r="H171" s="9">
        <v>13</v>
      </c>
      <c r="I171" s="9">
        <v>97</v>
      </c>
      <c r="J171" s="9">
        <v>53</v>
      </c>
      <c r="K171" s="9">
        <v>20</v>
      </c>
    </row>
    <row r="172" spans="1:11">
      <c r="A172" s="9">
        <v>20170902</v>
      </c>
      <c r="B172" s="9">
        <v>134</v>
      </c>
      <c r="C172" s="9">
        <v>74</v>
      </c>
      <c r="D172" s="9">
        <v>192</v>
      </c>
      <c r="E172" s="9">
        <v>74</v>
      </c>
      <c r="F172" s="9">
        <v>1443</v>
      </c>
      <c r="G172" s="9">
        <v>4</v>
      </c>
      <c r="H172" s="9">
        <v>20</v>
      </c>
      <c r="I172" s="9">
        <v>97</v>
      </c>
      <c r="J172" s="9">
        <v>52</v>
      </c>
      <c r="K172" s="9">
        <v>23</v>
      </c>
    </row>
    <row r="173" spans="1:11">
      <c r="A173" s="9">
        <v>20170903</v>
      </c>
      <c r="B173" s="9">
        <v>133</v>
      </c>
      <c r="C173" s="9">
        <v>57</v>
      </c>
      <c r="D173" s="9">
        <v>201</v>
      </c>
      <c r="E173" s="9">
        <v>100</v>
      </c>
      <c r="F173" s="9">
        <v>1765</v>
      </c>
      <c r="G173" s="9">
        <v>0</v>
      </c>
      <c r="H173" s="9">
        <v>0</v>
      </c>
      <c r="I173" s="9">
        <v>97</v>
      </c>
      <c r="J173" s="9">
        <v>50</v>
      </c>
      <c r="K173" s="9">
        <v>28</v>
      </c>
    </row>
    <row r="174" spans="1:11">
      <c r="A174" s="9">
        <v>20170904</v>
      </c>
      <c r="B174" s="9">
        <v>164</v>
      </c>
      <c r="C174" s="9">
        <v>98</v>
      </c>
      <c r="D174" s="9">
        <v>227</v>
      </c>
      <c r="E174" s="9">
        <v>100</v>
      </c>
      <c r="F174" s="9">
        <v>1778</v>
      </c>
      <c r="G174" s="9">
        <v>0</v>
      </c>
      <c r="H174" s="9">
        <v>0</v>
      </c>
      <c r="I174" s="9">
        <v>93</v>
      </c>
      <c r="J174" s="9">
        <v>43</v>
      </c>
      <c r="K174" s="9">
        <v>30</v>
      </c>
    </row>
    <row r="175" spans="1:11">
      <c r="A175" s="9">
        <v>20170905</v>
      </c>
      <c r="B175" s="9">
        <v>186</v>
      </c>
      <c r="C175" s="9">
        <v>154</v>
      </c>
      <c r="D175" s="9">
        <v>225</v>
      </c>
      <c r="E175" s="9">
        <v>20</v>
      </c>
      <c r="F175" s="9">
        <v>810</v>
      </c>
      <c r="G175" s="9">
        <v>4</v>
      </c>
      <c r="H175" s="9">
        <v>32</v>
      </c>
      <c r="I175" s="9">
        <v>98</v>
      </c>
      <c r="J175" s="9">
        <v>70</v>
      </c>
      <c r="K175" s="9">
        <v>14</v>
      </c>
    </row>
    <row r="176" spans="1:11">
      <c r="A176" s="9">
        <v>20170906</v>
      </c>
      <c r="B176" s="9">
        <v>155</v>
      </c>
      <c r="C176" s="9">
        <v>120</v>
      </c>
      <c r="D176" s="9">
        <v>191</v>
      </c>
      <c r="E176" s="9">
        <v>25</v>
      </c>
      <c r="F176" s="9">
        <v>943</v>
      </c>
      <c r="G176" s="9">
        <v>26</v>
      </c>
      <c r="H176" s="9">
        <v>35</v>
      </c>
      <c r="I176" s="9">
        <v>98</v>
      </c>
      <c r="J176" s="9">
        <v>55</v>
      </c>
      <c r="K176" s="9">
        <v>16</v>
      </c>
    </row>
    <row r="177" spans="1:11">
      <c r="A177" s="9">
        <v>20170907</v>
      </c>
      <c r="B177" s="9">
        <v>151</v>
      </c>
      <c r="C177" s="9">
        <v>128</v>
      </c>
      <c r="D177" s="9">
        <v>183</v>
      </c>
      <c r="E177" s="9">
        <v>28</v>
      </c>
      <c r="F177" s="9">
        <v>948</v>
      </c>
      <c r="G177" s="9">
        <v>15</v>
      </c>
      <c r="H177" s="9">
        <v>7</v>
      </c>
      <c r="I177" s="9">
        <v>96</v>
      </c>
      <c r="J177" s="9">
        <v>65</v>
      </c>
      <c r="K177" s="9">
        <v>16</v>
      </c>
    </row>
    <row r="178" spans="1:11">
      <c r="A178" s="9">
        <v>20170908</v>
      </c>
      <c r="B178" s="9">
        <v>146</v>
      </c>
      <c r="C178" s="9">
        <v>138</v>
      </c>
      <c r="D178" s="9">
        <v>156</v>
      </c>
      <c r="E178" s="9">
        <v>0</v>
      </c>
      <c r="F178" s="9">
        <v>267</v>
      </c>
      <c r="G178" s="9">
        <v>155</v>
      </c>
      <c r="H178" s="9">
        <v>185</v>
      </c>
      <c r="I178" s="9">
        <v>97</v>
      </c>
      <c r="J178" s="9">
        <v>88</v>
      </c>
      <c r="K178" s="9">
        <v>4</v>
      </c>
    </row>
    <row r="179" spans="1:11">
      <c r="A179" s="9">
        <v>20170909</v>
      </c>
      <c r="B179" s="9">
        <v>135</v>
      </c>
      <c r="C179" s="9">
        <v>97</v>
      </c>
      <c r="D179" s="9">
        <v>178</v>
      </c>
      <c r="E179" s="9">
        <v>47</v>
      </c>
      <c r="F179" s="9">
        <v>1148</v>
      </c>
      <c r="G179" s="9">
        <v>48</v>
      </c>
      <c r="H179" s="9">
        <v>65</v>
      </c>
      <c r="I179" s="9">
        <v>98</v>
      </c>
      <c r="J179" s="9">
        <v>72</v>
      </c>
      <c r="K179" s="9">
        <v>18</v>
      </c>
    </row>
    <row r="180" spans="1:11">
      <c r="A180" s="9">
        <v>20170910</v>
      </c>
      <c r="B180" s="9">
        <v>134</v>
      </c>
      <c r="C180" s="9">
        <v>82</v>
      </c>
      <c r="D180" s="9">
        <v>176</v>
      </c>
      <c r="E180" s="9">
        <v>77</v>
      </c>
      <c r="F180" s="9">
        <v>1296</v>
      </c>
      <c r="G180" s="9">
        <v>5</v>
      </c>
      <c r="H180" s="9">
        <v>4</v>
      </c>
      <c r="I180" s="9">
        <v>98</v>
      </c>
      <c r="J180" s="9">
        <v>64</v>
      </c>
      <c r="K180" s="9">
        <v>21</v>
      </c>
    </row>
    <row r="181" spans="1:11">
      <c r="A181" s="9">
        <v>20170911</v>
      </c>
      <c r="B181" s="9">
        <v>141</v>
      </c>
      <c r="C181" s="9">
        <v>109</v>
      </c>
      <c r="D181" s="9">
        <v>174</v>
      </c>
      <c r="E181" s="9">
        <v>51</v>
      </c>
      <c r="F181" s="9">
        <v>942</v>
      </c>
      <c r="G181" s="9">
        <v>34</v>
      </c>
      <c r="H181" s="9">
        <v>65</v>
      </c>
      <c r="I181" s="9">
        <v>95</v>
      </c>
      <c r="J181" s="9">
        <v>62</v>
      </c>
      <c r="K181" s="9">
        <v>15</v>
      </c>
    </row>
    <row r="182" spans="1:11">
      <c r="A182" s="9">
        <v>20170912</v>
      </c>
      <c r="B182" s="9">
        <v>138</v>
      </c>
      <c r="C182" s="9">
        <v>111</v>
      </c>
      <c r="D182" s="9">
        <v>177</v>
      </c>
      <c r="E182" s="9">
        <v>89</v>
      </c>
      <c r="F182" s="9">
        <v>1411</v>
      </c>
      <c r="G182" s="9">
        <v>8</v>
      </c>
      <c r="H182" s="9">
        <v>14</v>
      </c>
      <c r="I182" s="9">
        <v>96</v>
      </c>
      <c r="J182" s="9">
        <v>61</v>
      </c>
      <c r="K182" s="9">
        <v>23</v>
      </c>
    </row>
    <row r="183" spans="1:11">
      <c r="A183" s="9">
        <v>20170913</v>
      </c>
      <c r="B183" s="9">
        <v>133</v>
      </c>
      <c r="C183" s="9">
        <v>102</v>
      </c>
      <c r="D183" s="9">
        <v>168</v>
      </c>
      <c r="E183" s="9">
        <v>45</v>
      </c>
      <c r="F183" s="9">
        <v>918</v>
      </c>
      <c r="G183" s="9">
        <v>85</v>
      </c>
      <c r="H183" s="9">
        <v>151</v>
      </c>
      <c r="I183" s="9">
        <v>97</v>
      </c>
      <c r="J183" s="9">
        <v>56</v>
      </c>
      <c r="K183" s="9">
        <v>15</v>
      </c>
    </row>
    <row r="184" spans="1:11">
      <c r="A184" s="9">
        <v>20170914</v>
      </c>
      <c r="B184" s="9">
        <v>112</v>
      </c>
      <c r="C184" s="9">
        <v>92</v>
      </c>
      <c r="D184" s="9">
        <v>147</v>
      </c>
      <c r="E184" s="9">
        <v>24</v>
      </c>
      <c r="F184" s="9">
        <v>726</v>
      </c>
      <c r="G184" s="9">
        <v>66</v>
      </c>
      <c r="H184" s="9">
        <v>128</v>
      </c>
      <c r="I184" s="9">
        <v>98</v>
      </c>
      <c r="J184" s="9">
        <v>75</v>
      </c>
      <c r="K184" s="9">
        <v>11</v>
      </c>
    </row>
    <row r="185" spans="1:11">
      <c r="A185" s="9">
        <v>20170915</v>
      </c>
      <c r="B185" s="9">
        <v>113</v>
      </c>
      <c r="C185" s="9">
        <v>86</v>
      </c>
      <c r="D185" s="9">
        <v>160</v>
      </c>
      <c r="E185" s="9">
        <v>58</v>
      </c>
      <c r="F185" s="9">
        <v>1142</v>
      </c>
      <c r="G185" s="9">
        <v>18</v>
      </c>
      <c r="H185" s="9">
        <v>21</v>
      </c>
      <c r="I185" s="9">
        <v>98</v>
      </c>
      <c r="J185" s="9">
        <v>68</v>
      </c>
      <c r="K185" s="9">
        <v>17</v>
      </c>
    </row>
    <row r="186" spans="1:11">
      <c r="A186" s="9">
        <v>20170916</v>
      </c>
      <c r="B186" s="9">
        <v>99</v>
      </c>
      <c r="C186" s="9">
        <v>61</v>
      </c>
      <c r="D186" s="9">
        <v>125</v>
      </c>
      <c r="E186" s="9">
        <v>5</v>
      </c>
      <c r="F186" s="9">
        <v>423</v>
      </c>
      <c r="G186" s="9">
        <v>76</v>
      </c>
      <c r="H186" s="9">
        <v>62</v>
      </c>
      <c r="I186" s="9">
        <v>99</v>
      </c>
      <c r="J186" s="9">
        <v>89</v>
      </c>
      <c r="K186" s="9">
        <v>6</v>
      </c>
    </row>
    <row r="187" spans="1:11">
      <c r="A187" s="9">
        <v>20170917</v>
      </c>
      <c r="B187" s="9">
        <v>106</v>
      </c>
      <c r="C187" s="9">
        <v>47</v>
      </c>
      <c r="D187" s="9">
        <v>165</v>
      </c>
      <c r="E187" s="9">
        <v>44</v>
      </c>
      <c r="F187" s="9">
        <v>1240</v>
      </c>
      <c r="G187" s="9">
        <v>0</v>
      </c>
      <c r="H187" s="9">
        <v>-1</v>
      </c>
      <c r="I187" s="9">
        <v>99</v>
      </c>
      <c r="J187" s="9">
        <v>62</v>
      </c>
      <c r="K187" s="9">
        <v>18</v>
      </c>
    </row>
    <row r="188" spans="1:11">
      <c r="A188" s="9">
        <v>20170918</v>
      </c>
      <c r="B188" s="9">
        <v>109</v>
      </c>
      <c r="C188" s="9">
        <v>78</v>
      </c>
      <c r="D188" s="9">
        <v>147</v>
      </c>
      <c r="E188" s="9">
        <v>15</v>
      </c>
      <c r="F188" s="9">
        <v>705</v>
      </c>
      <c r="G188" s="9">
        <v>29</v>
      </c>
      <c r="H188" s="9">
        <v>57</v>
      </c>
      <c r="I188" s="9">
        <v>99</v>
      </c>
      <c r="J188" s="9">
        <v>80</v>
      </c>
      <c r="K188" s="9">
        <v>11</v>
      </c>
    </row>
    <row r="189" spans="1:11">
      <c r="A189" s="9">
        <v>20170919</v>
      </c>
      <c r="B189" s="9">
        <v>108</v>
      </c>
      <c r="C189" s="9">
        <v>74</v>
      </c>
      <c r="D189" s="9">
        <v>165</v>
      </c>
      <c r="E189" s="9">
        <v>30</v>
      </c>
      <c r="F189" s="9">
        <v>971</v>
      </c>
      <c r="G189" s="9">
        <v>0</v>
      </c>
      <c r="H189" s="9">
        <v>0</v>
      </c>
      <c r="I189" s="9">
        <v>99</v>
      </c>
      <c r="J189" s="9">
        <v>62</v>
      </c>
      <c r="K189" s="9">
        <v>15</v>
      </c>
    </row>
    <row r="190" spans="1:11">
      <c r="A190" s="9">
        <v>20170920</v>
      </c>
      <c r="B190" s="9">
        <v>123</v>
      </c>
      <c r="C190" s="9">
        <v>74</v>
      </c>
      <c r="D190" s="9">
        <v>172</v>
      </c>
      <c r="E190" s="9">
        <v>30</v>
      </c>
      <c r="F190" s="9">
        <v>793</v>
      </c>
      <c r="G190" s="9">
        <v>19</v>
      </c>
      <c r="H190" s="9">
        <v>9</v>
      </c>
      <c r="I190" s="9">
        <v>98</v>
      </c>
      <c r="J190" s="9">
        <v>65</v>
      </c>
      <c r="K190" s="9">
        <v>12</v>
      </c>
    </row>
    <row r="191" spans="1:11">
      <c r="A191" s="9">
        <v>20170921</v>
      </c>
      <c r="B191" s="9">
        <v>130</v>
      </c>
      <c r="C191" s="9">
        <v>86</v>
      </c>
      <c r="D191" s="9">
        <v>184</v>
      </c>
      <c r="E191" s="9">
        <v>103</v>
      </c>
      <c r="F191" s="9">
        <v>1353</v>
      </c>
      <c r="G191" s="9">
        <v>0</v>
      </c>
      <c r="H191" s="9">
        <v>0</v>
      </c>
      <c r="I191" s="9">
        <v>94</v>
      </c>
      <c r="J191" s="9">
        <v>57</v>
      </c>
      <c r="K191" s="9">
        <v>21</v>
      </c>
    </row>
    <row r="192" spans="1:11">
      <c r="A192" s="9">
        <v>20170922</v>
      </c>
      <c r="B192" s="9">
        <v>130</v>
      </c>
      <c r="C192" s="9">
        <v>64</v>
      </c>
      <c r="D192" s="9">
        <v>193</v>
      </c>
      <c r="E192" s="9">
        <v>46</v>
      </c>
      <c r="F192" s="9">
        <v>1056</v>
      </c>
      <c r="G192" s="9">
        <v>0</v>
      </c>
      <c r="H192" s="9">
        <v>0</v>
      </c>
      <c r="I192" s="9">
        <v>99</v>
      </c>
      <c r="J192" s="9">
        <v>61</v>
      </c>
      <c r="K192" s="9">
        <v>17</v>
      </c>
    </row>
    <row r="193" spans="1:11">
      <c r="A193" s="9">
        <v>20170923</v>
      </c>
      <c r="B193" s="9">
        <v>112</v>
      </c>
      <c r="C193" s="9">
        <v>55</v>
      </c>
      <c r="D193" s="9">
        <v>184</v>
      </c>
      <c r="E193" s="9">
        <v>96</v>
      </c>
      <c r="F193" s="9">
        <v>1503</v>
      </c>
      <c r="G193" s="9">
        <v>0</v>
      </c>
      <c r="H193" s="9">
        <v>0</v>
      </c>
      <c r="I193" s="9">
        <v>99</v>
      </c>
      <c r="J193" s="9">
        <v>55</v>
      </c>
      <c r="K193" s="9">
        <v>23</v>
      </c>
    </row>
    <row r="194" spans="1:11">
      <c r="A194" s="9">
        <v>20170924</v>
      </c>
      <c r="B194" s="9">
        <v>128</v>
      </c>
      <c r="C194" s="9">
        <v>59</v>
      </c>
      <c r="D194" s="9">
        <v>195</v>
      </c>
      <c r="E194" s="9">
        <v>79</v>
      </c>
      <c r="F194" s="9">
        <v>1323</v>
      </c>
      <c r="G194" s="9">
        <v>0</v>
      </c>
      <c r="H194" s="9">
        <v>0</v>
      </c>
      <c r="I194" s="9">
        <v>99</v>
      </c>
      <c r="J194" s="9">
        <v>64</v>
      </c>
      <c r="K194" s="9">
        <v>21</v>
      </c>
    </row>
    <row r="195" spans="1:11">
      <c r="A195" s="9">
        <v>20170925</v>
      </c>
      <c r="B195" s="9">
        <v>142</v>
      </c>
      <c r="C195" s="9">
        <v>99</v>
      </c>
      <c r="D195" s="9">
        <v>176</v>
      </c>
      <c r="E195" s="9">
        <v>10</v>
      </c>
      <c r="F195" s="9">
        <v>513</v>
      </c>
      <c r="G195" s="9">
        <v>0</v>
      </c>
      <c r="H195" s="9">
        <v>0</v>
      </c>
      <c r="I195" s="9">
        <v>98</v>
      </c>
      <c r="J195" s="9">
        <v>71</v>
      </c>
      <c r="K195" s="9">
        <v>8</v>
      </c>
    </row>
    <row r="196" spans="1:11">
      <c r="A196" s="9">
        <v>20170926</v>
      </c>
      <c r="B196" s="9">
        <v>134</v>
      </c>
      <c r="C196" s="9">
        <v>114</v>
      </c>
      <c r="D196" s="9">
        <v>167</v>
      </c>
      <c r="E196" s="9">
        <v>0</v>
      </c>
      <c r="F196" s="9">
        <v>569</v>
      </c>
      <c r="G196" s="9">
        <v>0</v>
      </c>
      <c r="H196" s="9">
        <v>0</v>
      </c>
      <c r="I196" s="9">
        <v>99</v>
      </c>
      <c r="J196" s="9">
        <v>78</v>
      </c>
      <c r="K196" s="9">
        <v>9</v>
      </c>
    </row>
    <row r="197" spans="1:11">
      <c r="A197" s="9">
        <v>20170927</v>
      </c>
      <c r="B197" s="9">
        <v>148</v>
      </c>
      <c r="C197" s="9">
        <v>107</v>
      </c>
      <c r="D197" s="9">
        <v>206</v>
      </c>
      <c r="E197" s="9">
        <v>63</v>
      </c>
      <c r="F197" s="9">
        <v>1130</v>
      </c>
      <c r="G197" s="9">
        <v>0</v>
      </c>
      <c r="H197" s="9">
        <v>0</v>
      </c>
      <c r="I197" s="9">
        <v>99</v>
      </c>
      <c r="J197" s="9">
        <v>57</v>
      </c>
      <c r="K197" s="9">
        <v>19</v>
      </c>
    </row>
    <row r="198" spans="1:11">
      <c r="A198" s="9">
        <v>20170928</v>
      </c>
      <c r="B198" s="9">
        <v>158</v>
      </c>
      <c r="C198" s="9">
        <v>135</v>
      </c>
      <c r="D198" s="9">
        <v>196</v>
      </c>
      <c r="E198" s="9">
        <v>27</v>
      </c>
      <c r="F198" s="9">
        <v>694</v>
      </c>
      <c r="G198" s="9">
        <v>40</v>
      </c>
      <c r="H198" s="9">
        <v>28</v>
      </c>
      <c r="I198" s="9">
        <v>98</v>
      </c>
      <c r="J198" s="9">
        <v>76</v>
      </c>
      <c r="K198" s="9">
        <v>12</v>
      </c>
    </row>
    <row r="199" spans="1:11">
      <c r="A199" s="9">
        <v>20170929</v>
      </c>
      <c r="B199" s="9">
        <v>175</v>
      </c>
      <c r="C199" s="9">
        <v>136</v>
      </c>
      <c r="D199" s="9">
        <v>220</v>
      </c>
      <c r="E199" s="9">
        <v>38</v>
      </c>
      <c r="F199" s="9">
        <v>971</v>
      </c>
      <c r="G199" s="9">
        <v>18</v>
      </c>
      <c r="H199" s="9">
        <v>149</v>
      </c>
      <c r="I199" s="9">
        <v>99</v>
      </c>
      <c r="J199" s="9">
        <v>71</v>
      </c>
      <c r="K199" s="9">
        <v>17</v>
      </c>
    </row>
    <row r="200" spans="1:11">
      <c r="A200" s="9">
        <v>20170930</v>
      </c>
      <c r="B200" s="9">
        <v>129</v>
      </c>
      <c r="C200" s="9">
        <v>81</v>
      </c>
      <c r="D200" s="9">
        <v>160</v>
      </c>
      <c r="E200" s="9">
        <v>9</v>
      </c>
      <c r="F200" s="9">
        <v>274</v>
      </c>
      <c r="G200" s="9">
        <v>83</v>
      </c>
      <c r="H200" s="9">
        <v>66</v>
      </c>
      <c r="I200" s="9">
        <v>98</v>
      </c>
      <c r="J200" s="9">
        <v>89</v>
      </c>
      <c r="K200" s="9">
        <v>4</v>
      </c>
    </row>
    <row r="201" spans="1:11">
      <c r="A201" s="22" t="s">
        <v>683</v>
      </c>
      <c r="B201" s="56">
        <f>AVERAGE(B18:B200)</f>
        <v>149.10928961748633</v>
      </c>
      <c r="C201" s="56">
        <f t="shared" ref="C201:K201" si="0">AVERAGE(C18:C200)</f>
        <v>92.322404371584696</v>
      </c>
      <c r="D201" s="56">
        <f t="shared" si="0"/>
        <v>202.10382513661202</v>
      </c>
      <c r="E201" s="56">
        <f t="shared" si="0"/>
        <v>58.174863387978142</v>
      </c>
      <c r="F201" s="56">
        <f t="shared" si="0"/>
        <v>1500.3879781420765</v>
      </c>
      <c r="G201" s="56">
        <f t="shared" si="0"/>
        <v>15.508196721311476</v>
      </c>
      <c r="H201" s="56">
        <f t="shared" si="0"/>
        <v>22.655737704918032</v>
      </c>
      <c r="I201" s="56">
        <f t="shared" si="0"/>
        <v>94.885245901639351</v>
      </c>
      <c r="J201" s="56">
        <f t="shared" si="0"/>
        <v>53.409836065573771</v>
      </c>
      <c r="K201" s="56">
        <f t="shared" si="0"/>
        <v>25.016393442622952</v>
      </c>
    </row>
  </sheetData>
  <mergeCells count="14">
    <mergeCell ref="A14:K14"/>
    <mergeCell ref="A15:K15"/>
    <mergeCell ref="A8:K8"/>
    <mergeCell ref="A9:K9"/>
    <mergeCell ref="A10:K10"/>
    <mergeCell ref="A11:K11"/>
    <mergeCell ref="A12:K12"/>
    <mergeCell ref="A13:K13"/>
    <mergeCell ref="A7:K7"/>
    <mergeCell ref="A1:K1"/>
    <mergeCell ref="A3:K3"/>
    <mergeCell ref="A4:K4"/>
    <mergeCell ref="A5:K5"/>
    <mergeCell ref="A6:K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BC4E0-888E-44A4-B87E-D70D8092BD2F}">
  <dimension ref="A1:K201"/>
  <sheetViews>
    <sheetView workbookViewId="0">
      <selection sqref="A1:K1"/>
    </sheetView>
  </sheetViews>
  <sheetFormatPr defaultRowHeight="15"/>
  <cols>
    <col min="1" max="11" width="13.7109375" customWidth="1"/>
  </cols>
  <sheetData>
    <row r="1" spans="1:11" ht="25.5" customHeight="1">
      <c r="A1" s="107" t="s">
        <v>3872</v>
      </c>
      <c r="B1" s="107"/>
      <c r="C1" s="107"/>
      <c r="D1" s="107"/>
      <c r="E1" s="107"/>
      <c r="F1" s="107"/>
      <c r="G1" s="107"/>
      <c r="H1" s="107"/>
      <c r="I1" s="107"/>
      <c r="J1" s="107"/>
      <c r="K1" s="107"/>
    </row>
    <row r="2" spans="1:11" ht="13.5" customHeight="1">
      <c r="A2" s="97"/>
      <c r="B2" s="97"/>
      <c r="C2" s="97"/>
      <c r="D2" s="97"/>
      <c r="E2" s="97"/>
      <c r="F2" s="97"/>
      <c r="G2" s="97"/>
      <c r="H2" s="97"/>
      <c r="I2" s="97"/>
      <c r="J2" s="97"/>
      <c r="K2" s="97"/>
    </row>
    <row r="3" spans="1:11">
      <c r="A3" s="106" t="s">
        <v>659</v>
      </c>
      <c r="B3" s="106"/>
      <c r="C3" s="106"/>
      <c r="D3" s="106"/>
      <c r="E3" s="106"/>
      <c r="F3" s="106"/>
      <c r="G3" s="106"/>
      <c r="H3" s="106"/>
      <c r="I3" s="106"/>
      <c r="J3" s="106"/>
      <c r="K3" s="106"/>
    </row>
    <row r="4" spans="1:11">
      <c r="A4" s="108" t="s">
        <v>660</v>
      </c>
      <c r="B4" s="106"/>
      <c r="C4" s="106"/>
      <c r="D4" s="106"/>
      <c r="E4" s="106"/>
      <c r="F4" s="106"/>
      <c r="G4" s="106"/>
      <c r="H4" s="106"/>
      <c r="I4" s="106"/>
      <c r="J4" s="106"/>
      <c r="K4" s="106"/>
    </row>
    <row r="5" spans="1:11">
      <c r="A5" s="106" t="s">
        <v>661</v>
      </c>
      <c r="B5" s="106"/>
      <c r="C5" s="106"/>
      <c r="D5" s="106"/>
      <c r="E5" s="106"/>
      <c r="F5" s="106"/>
      <c r="G5" s="106"/>
      <c r="H5" s="106"/>
      <c r="I5" s="106"/>
      <c r="J5" s="106"/>
      <c r="K5" s="106"/>
    </row>
    <row r="6" spans="1:11">
      <c r="A6" s="106" t="s">
        <v>662</v>
      </c>
      <c r="B6" s="106"/>
      <c r="C6" s="106"/>
      <c r="D6" s="106"/>
      <c r="E6" s="106"/>
      <c r="F6" s="106"/>
      <c r="G6" s="106"/>
      <c r="H6" s="106"/>
      <c r="I6" s="106"/>
      <c r="J6" s="106"/>
      <c r="K6" s="106"/>
    </row>
    <row r="7" spans="1:11">
      <c r="A7" s="106" t="s">
        <v>663</v>
      </c>
      <c r="B7" s="106"/>
      <c r="C7" s="106"/>
      <c r="D7" s="106"/>
      <c r="E7" s="106"/>
      <c r="F7" s="106"/>
      <c r="G7" s="106"/>
      <c r="H7" s="106"/>
      <c r="I7" s="106"/>
      <c r="J7" s="106"/>
      <c r="K7" s="106"/>
    </row>
    <row r="8" spans="1:11">
      <c r="A8" s="106" t="s">
        <v>664</v>
      </c>
      <c r="B8" s="106"/>
      <c r="C8" s="106"/>
      <c r="D8" s="106"/>
      <c r="E8" s="106"/>
      <c r="F8" s="106"/>
      <c r="G8" s="106"/>
      <c r="H8" s="106"/>
      <c r="I8" s="106"/>
      <c r="J8" s="106"/>
      <c r="K8" s="106"/>
    </row>
    <row r="9" spans="1:11">
      <c r="A9" s="106" t="s">
        <v>665</v>
      </c>
      <c r="B9" s="106"/>
      <c r="C9" s="106"/>
      <c r="D9" s="106"/>
      <c r="E9" s="106"/>
      <c r="F9" s="106"/>
      <c r="G9" s="106"/>
      <c r="H9" s="106"/>
      <c r="I9" s="106"/>
      <c r="J9" s="106"/>
      <c r="K9" s="106"/>
    </row>
    <row r="10" spans="1:11">
      <c r="A10" s="106" t="s">
        <v>666</v>
      </c>
      <c r="B10" s="106"/>
      <c r="C10" s="106"/>
      <c r="D10" s="106"/>
      <c r="E10" s="106"/>
      <c r="F10" s="106"/>
      <c r="G10" s="106"/>
      <c r="H10" s="106"/>
      <c r="I10" s="106"/>
      <c r="J10" s="106"/>
      <c r="K10" s="106"/>
    </row>
    <row r="11" spans="1:11">
      <c r="A11" s="106" t="s">
        <v>667</v>
      </c>
      <c r="B11" s="106"/>
      <c r="C11" s="106"/>
      <c r="D11" s="106"/>
      <c r="E11" s="106"/>
      <c r="F11" s="106"/>
      <c r="G11" s="106"/>
      <c r="H11" s="106"/>
      <c r="I11" s="106"/>
      <c r="J11" s="106"/>
      <c r="K11" s="106"/>
    </row>
    <row r="12" spans="1:11">
      <c r="A12" s="106" t="s">
        <v>668</v>
      </c>
      <c r="B12" s="106"/>
      <c r="C12" s="106"/>
      <c r="D12" s="106"/>
      <c r="E12" s="106"/>
      <c r="F12" s="106"/>
      <c r="G12" s="106"/>
      <c r="H12" s="106"/>
      <c r="I12" s="106"/>
      <c r="J12" s="106"/>
      <c r="K12" s="106"/>
    </row>
    <row r="13" spans="1:11">
      <c r="A13" s="106" t="s">
        <v>669</v>
      </c>
      <c r="B13" s="106"/>
      <c r="C13" s="106"/>
      <c r="D13" s="106"/>
      <c r="E13" s="106"/>
      <c r="F13" s="106"/>
      <c r="G13" s="106"/>
      <c r="H13" s="106"/>
      <c r="I13" s="106"/>
      <c r="J13" s="106"/>
      <c r="K13" s="106"/>
    </row>
    <row r="14" spans="1:11">
      <c r="A14" s="106" t="s">
        <v>670</v>
      </c>
      <c r="B14" s="106"/>
      <c r="C14" s="106"/>
      <c r="D14" s="106"/>
      <c r="E14" s="106"/>
      <c r="F14" s="106"/>
      <c r="G14" s="106"/>
      <c r="H14" s="106"/>
      <c r="I14" s="106"/>
      <c r="J14" s="106"/>
      <c r="K14" s="106"/>
    </row>
    <row r="15" spans="1:11">
      <c r="A15" s="106" t="s">
        <v>671</v>
      </c>
      <c r="B15" s="106"/>
      <c r="C15" s="106"/>
      <c r="D15" s="106"/>
      <c r="E15" s="106"/>
      <c r="F15" s="106"/>
      <c r="G15" s="106"/>
      <c r="H15" s="106"/>
      <c r="I15" s="106"/>
      <c r="J15" s="106"/>
      <c r="K15" s="106"/>
    </row>
    <row r="16" spans="1:11">
      <c r="A16" s="55"/>
      <c r="B16" s="55"/>
      <c r="C16" s="55"/>
      <c r="D16" s="55"/>
      <c r="E16" s="55"/>
      <c r="F16" s="55"/>
      <c r="G16" s="55"/>
      <c r="H16" s="55"/>
      <c r="I16" s="55"/>
      <c r="J16" s="55"/>
      <c r="K16" s="55"/>
    </row>
    <row r="17" spans="1:11">
      <c r="A17" s="22" t="s">
        <v>672</v>
      </c>
      <c r="B17" s="22" t="s">
        <v>673</v>
      </c>
      <c r="C17" s="22" t="s">
        <v>674</v>
      </c>
      <c r="D17" s="22" t="s">
        <v>675</v>
      </c>
      <c r="E17" s="22" t="s">
        <v>676</v>
      </c>
      <c r="F17" s="22" t="s">
        <v>677</v>
      </c>
      <c r="G17" s="22" t="s">
        <v>678</v>
      </c>
      <c r="H17" s="22" t="s">
        <v>679</v>
      </c>
      <c r="I17" s="22" t="s">
        <v>680</v>
      </c>
      <c r="J17" s="22" t="s">
        <v>681</v>
      </c>
      <c r="K17" s="22" t="s">
        <v>682</v>
      </c>
    </row>
    <row r="18" spans="1:11">
      <c r="A18" s="9">
        <v>20180401</v>
      </c>
      <c r="B18" s="9">
        <v>50</v>
      </c>
      <c r="C18" s="9">
        <v>-8</v>
      </c>
      <c r="D18" s="9">
        <v>88</v>
      </c>
      <c r="E18" s="9">
        <v>11</v>
      </c>
      <c r="F18" s="9">
        <v>674</v>
      </c>
      <c r="G18" s="9">
        <v>8</v>
      </c>
      <c r="H18" s="9">
        <v>4</v>
      </c>
      <c r="I18" s="9">
        <v>99</v>
      </c>
      <c r="J18" s="9">
        <v>68</v>
      </c>
      <c r="K18" s="9">
        <v>9</v>
      </c>
    </row>
    <row r="19" spans="1:11">
      <c r="A19" s="9">
        <v>20180402</v>
      </c>
      <c r="B19" s="9">
        <v>74</v>
      </c>
      <c r="C19" s="9">
        <v>-9</v>
      </c>
      <c r="D19" s="9">
        <v>124</v>
      </c>
      <c r="E19" s="9">
        <v>16</v>
      </c>
      <c r="F19" s="9">
        <v>854</v>
      </c>
      <c r="G19" s="9">
        <v>35</v>
      </c>
      <c r="H19" s="9">
        <v>18</v>
      </c>
      <c r="I19" s="9">
        <v>97</v>
      </c>
      <c r="J19" s="9">
        <v>55</v>
      </c>
      <c r="K19" s="9">
        <v>12</v>
      </c>
    </row>
    <row r="20" spans="1:11">
      <c r="A20" s="9">
        <v>20180403</v>
      </c>
      <c r="B20" s="9">
        <v>128</v>
      </c>
      <c r="C20" s="9">
        <v>89</v>
      </c>
      <c r="D20" s="9">
        <v>175</v>
      </c>
      <c r="E20" s="9">
        <v>57</v>
      </c>
      <c r="F20" s="9">
        <v>1334</v>
      </c>
      <c r="G20" s="9">
        <v>3</v>
      </c>
      <c r="H20" s="9">
        <v>1</v>
      </c>
      <c r="I20" s="9">
        <v>91</v>
      </c>
      <c r="J20" s="9">
        <v>55</v>
      </c>
      <c r="K20" s="9">
        <v>21</v>
      </c>
    </row>
    <row r="21" spans="1:11">
      <c r="A21" s="9">
        <v>20180404</v>
      </c>
      <c r="B21" s="9">
        <v>100</v>
      </c>
      <c r="C21" s="9">
        <v>66</v>
      </c>
      <c r="D21" s="9">
        <v>143</v>
      </c>
      <c r="E21" s="9">
        <v>17</v>
      </c>
      <c r="F21" s="9">
        <v>780</v>
      </c>
      <c r="G21" s="9">
        <v>33</v>
      </c>
      <c r="H21" s="9">
        <v>50</v>
      </c>
      <c r="I21" s="9">
        <v>96</v>
      </c>
      <c r="J21" s="9">
        <v>69</v>
      </c>
      <c r="K21" s="9">
        <v>11</v>
      </c>
    </row>
    <row r="22" spans="1:11">
      <c r="A22" s="9">
        <v>20180405</v>
      </c>
      <c r="B22" s="9">
        <v>54</v>
      </c>
      <c r="C22" s="9">
        <v>-17</v>
      </c>
      <c r="D22" s="9">
        <v>92</v>
      </c>
      <c r="E22" s="9">
        <v>39</v>
      </c>
      <c r="F22" s="9">
        <v>906</v>
      </c>
      <c r="G22" s="9">
        <v>24</v>
      </c>
      <c r="H22" s="9">
        <v>19</v>
      </c>
      <c r="I22" s="9">
        <v>94</v>
      </c>
      <c r="J22" s="9">
        <v>49</v>
      </c>
      <c r="K22" s="9">
        <v>12</v>
      </c>
    </row>
    <row r="23" spans="1:11">
      <c r="A23" s="9">
        <v>20180406</v>
      </c>
      <c r="B23" s="9">
        <v>86</v>
      </c>
      <c r="C23" s="9">
        <v>-16</v>
      </c>
      <c r="D23" s="9">
        <v>158</v>
      </c>
      <c r="E23" s="9">
        <v>118</v>
      </c>
      <c r="F23" s="9">
        <v>1936</v>
      </c>
      <c r="G23" s="9">
        <v>0</v>
      </c>
      <c r="H23" s="9">
        <v>0</v>
      </c>
      <c r="I23" s="9">
        <v>92</v>
      </c>
      <c r="J23" s="9">
        <v>24</v>
      </c>
      <c r="K23" s="9">
        <v>27</v>
      </c>
    </row>
    <row r="24" spans="1:11">
      <c r="A24" s="9">
        <v>20180407</v>
      </c>
      <c r="B24" s="9">
        <v>139</v>
      </c>
      <c r="C24" s="9">
        <v>82</v>
      </c>
      <c r="D24" s="9">
        <v>222</v>
      </c>
      <c r="E24" s="9">
        <v>103</v>
      </c>
      <c r="F24" s="9">
        <v>1680</v>
      </c>
      <c r="G24" s="9">
        <v>0</v>
      </c>
      <c r="H24" s="9">
        <v>0</v>
      </c>
      <c r="I24" s="9">
        <v>83</v>
      </c>
      <c r="J24" s="9">
        <v>36</v>
      </c>
      <c r="K24" s="9">
        <v>27</v>
      </c>
    </row>
    <row r="25" spans="1:11">
      <c r="A25" s="9">
        <v>20180408</v>
      </c>
      <c r="B25" s="9">
        <v>150</v>
      </c>
      <c r="C25" s="9">
        <v>56</v>
      </c>
      <c r="D25" s="9">
        <v>238</v>
      </c>
      <c r="E25" s="9">
        <v>70</v>
      </c>
      <c r="F25" s="9">
        <v>1586</v>
      </c>
      <c r="G25" s="9">
        <v>0</v>
      </c>
      <c r="H25" s="9">
        <v>0</v>
      </c>
      <c r="I25" s="9">
        <v>90</v>
      </c>
      <c r="J25" s="9">
        <v>27</v>
      </c>
      <c r="K25" s="9">
        <v>26</v>
      </c>
    </row>
    <row r="26" spans="1:11">
      <c r="A26" s="9">
        <v>20180409</v>
      </c>
      <c r="B26" s="9">
        <v>137</v>
      </c>
      <c r="C26" s="9">
        <v>93</v>
      </c>
      <c r="D26" s="9">
        <v>183</v>
      </c>
      <c r="E26" s="9">
        <v>16</v>
      </c>
      <c r="F26" s="9">
        <v>1095</v>
      </c>
      <c r="G26" s="9">
        <v>0</v>
      </c>
      <c r="H26" s="9">
        <v>0</v>
      </c>
      <c r="I26" s="9">
        <v>91</v>
      </c>
      <c r="J26" s="9">
        <v>56</v>
      </c>
      <c r="K26" s="9">
        <v>18</v>
      </c>
    </row>
    <row r="27" spans="1:11">
      <c r="A27" s="9">
        <v>20180410</v>
      </c>
      <c r="B27" s="9">
        <v>161</v>
      </c>
      <c r="C27" s="9">
        <v>119</v>
      </c>
      <c r="D27" s="9">
        <v>217</v>
      </c>
      <c r="E27" s="9">
        <v>41</v>
      </c>
      <c r="F27" s="9">
        <v>1394</v>
      </c>
      <c r="G27" s="9">
        <v>0</v>
      </c>
      <c r="H27" s="9">
        <v>-1</v>
      </c>
      <c r="I27" s="9">
        <v>85</v>
      </c>
      <c r="J27" s="9">
        <v>38</v>
      </c>
      <c r="K27" s="9">
        <v>24</v>
      </c>
    </row>
    <row r="28" spans="1:11">
      <c r="A28" s="9">
        <v>20180411</v>
      </c>
      <c r="B28" s="9">
        <v>126</v>
      </c>
      <c r="C28" s="9">
        <v>65</v>
      </c>
      <c r="D28" s="9">
        <v>186</v>
      </c>
      <c r="E28" s="9">
        <v>36</v>
      </c>
      <c r="F28" s="9">
        <v>1252</v>
      </c>
      <c r="G28" s="9">
        <v>6</v>
      </c>
      <c r="H28" s="9">
        <v>14</v>
      </c>
      <c r="I28" s="9">
        <v>98</v>
      </c>
      <c r="J28" s="9">
        <v>58</v>
      </c>
      <c r="K28" s="9">
        <v>20</v>
      </c>
    </row>
    <row r="29" spans="1:11">
      <c r="A29" s="9">
        <v>20180412</v>
      </c>
      <c r="B29" s="9">
        <v>111</v>
      </c>
      <c r="C29" s="9">
        <v>72</v>
      </c>
      <c r="D29" s="9">
        <v>160</v>
      </c>
      <c r="E29" s="9">
        <v>27</v>
      </c>
      <c r="F29" s="9">
        <v>874</v>
      </c>
      <c r="G29" s="9">
        <v>0</v>
      </c>
      <c r="H29" s="9">
        <v>-1</v>
      </c>
      <c r="I29" s="9">
        <v>96</v>
      </c>
      <c r="J29" s="9">
        <v>67</v>
      </c>
      <c r="K29" s="9">
        <v>13</v>
      </c>
    </row>
    <row r="30" spans="1:11">
      <c r="A30" s="9">
        <v>20180413</v>
      </c>
      <c r="B30" s="9">
        <v>100</v>
      </c>
      <c r="C30" s="9">
        <v>25</v>
      </c>
      <c r="D30" s="9">
        <v>162</v>
      </c>
      <c r="E30" s="9">
        <v>4</v>
      </c>
      <c r="F30" s="9">
        <v>970</v>
      </c>
      <c r="G30" s="9">
        <v>0</v>
      </c>
      <c r="H30" s="9">
        <v>0</v>
      </c>
      <c r="I30" s="9">
        <v>99</v>
      </c>
      <c r="J30" s="9">
        <v>66</v>
      </c>
      <c r="K30" s="9">
        <v>14</v>
      </c>
    </row>
    <row r="31" spans="1:11">
      <c r="A31" s="9">
        <v>20180414</v>
      </c>
      <c r="B31" s="9">
        <v>109</v>
      </c>
      <c r="C31" s="9">
        <v>43</v>
      </c>
      <c r="D31" s="9">
        <v>167</v>
      </c>
      <c r="E31" s="9">
        <v>41</v>
      </c>
      <c r="F31" s="9">
        <v>1225</v>
      </c>
      <c r="G31" s="9">
        <v>11</v>
      </c>
      <c r="H31" s="9">
        <v>22</v>
      </c>
      <c r="I31" s="9">
        <v>98</v>
      </c>
      <c r="J31" s="9">
        <v>53</v>
      </c>
      <c r="K31" s="9">
        <v>18</v>
      </c>
    </row>
    <row r="32" spans="1:11">
      <c r="A32" s="9">
        <v>20180415</v>
      </c>
      <c r="B32" s="9">
        <v>129</v>
      </c>
      <c r="C32" s="9">
        <v>89</v>
      </c>
      <c r="D32" s="9">
        <v>175</v>
      </c>
      <c r="E32" s="9">
        <v>32</v>
      </c>
      <c r="F32" s="9">
        <v>1123</v>
      </c>
      <c r="G32" s="9">
        <v>47</v>
      </c>
      <c r="H32" s="9">
        <v>36</v>
      </c>
      <c r="I32" s="9">
        <v>98</v>
      </c>
      <c r="J32" s="9">
        <v>64</v>
      </c>
      <c r="K32" s="9">
        <v>18</v>
      </c>
    </row>
    <row r="33" spans="1:11">
      <c r="A33" s="9">
        <v>20180416</v>
      </c>
      <c r="B33" s="9">
        <v>114</v>
      </c>
      <c r="C33" s="9">
        <v>28</v>
      </c>
      <c r="D33" s="9">
        <v>171</v>
      </c>
      <c r="E33" s="9">
        <v>93</v>
      </c>
      <c r="F33" s="9">
        <v>1856</v>
      </c>
      <c r="G33" s="9">
        <v>0</v>
      </c>
      <c r="H33" s="9">
        <v>-1</v>
      </c>
      <c r="I33" s="9">
        <v>98</v>
      </c>
      <c r="J33" s="9">
        <v>49</v>
      </c>
      <c r="K33" s="9">
        <v>28</v>
      </c>
    </row>
    <row r="34" spans="1:11">
      <c r="A34" s="9">
        <v>20180417</v>
      </c>
      <c r="B34" s="9">
        <v>122</v>
      </c>
      <c r="C34" s="9">
        <v>22</v>
      </c>
      <c r="D34" s="9">
        <v>213</v>
      </c>
      <c r="E34" s="9">
        <v>116</v>
      </c>
      <c r="F34" s="9">
        <v>2050</v>
      </c>
      <c r="G34" s="9">
        <v>0</v>
      </c>
      <c r="H34" s="9">
        <v>0</v>
      </c>
      <c r="I34" s="9">
        <v>95</v>
      </c>
      <c r="J34" s="9">
        <v>35</v>
      </c>
      <c r="K34" s="9">
        <v>32</v>
      </c>
    </row>
    <row r="35" spans="1:11">
      <c r="A35" s="9">
        <v>20180418</v>
      </c>
      <c r="B35" s="9">
        <v>167</v>
      </c>
      <c r="C35" s="9">
        <v>50</v>
      </c>
      <c r="D35" s="9">
        <v>248</v>
      </c>
      <c r="E35" s="9">
        <v>130</v>
      </c>
      <c r="F35" s="9">
        <v>2146</v>
      </c>
      <c r="G35" s="9">
        <v>0</v>
      </c>
      <c r="H35" s="9">
        <v>0</v>
      </c>
      <c r="I35" s="9">
        <v>90</v>
      </c>
      <c r="J35" s="9">
        <v>25</v>
      </c>
      <c r="K35" s="9">
        <v>37</v>
      </c>
    </row>
    <row r="36" spans="1:11">
      <c r="A36" s="9">
        <v>20180419</v>
      </c>
      <c r="B36" s="9">
        <v>207</v>
      </c>
      <c r="C36" s="9">
        <v>103</v>
      </c>
      <c r="D36" s="9">
        <v>288</v>
      </c>
      <c r="E36" s="9">
        <v>130</v>
      </c>
      <c r="F36" s="9">
        <v>2204</v>
      </c>
      <c r="G36" s="9">
        <v>0</v>
      </c>
      <c r="H36" s="9">
        <v>0</v>
      </c>
      <c r="I36" s="9">
        <v>79</v>
      </c>
      <c r="J36" s="9">
        <v>23</v>
      </c>
      <c r="K36" s="9">
        <v>41</v>
      </c>
    </row>
    <row r="37" spans="1:11">
      <c r="A37" s="9">
        <v>20180420</v>
      </c>
      <c r="B37" s="9">
        <v>191</v>
      </c>
      <c r="C37" s="9">
        <v>97</v>
      </c>
      <c r="D37" s="9">
        <v>273</v>
      </c>
      <c r="E37" s="9">
        <v>127</v>
      </c>
      <c r="F37" s="9">
        <v>2170</v>
      </c>
      <c r="G37" s="9">
        <v>0</v>
      </c>
      <c r="H37" s="9">
        <v>0</v>
      </c>
      <c r="I37" s="9">
        <v>90</v>
      </c>
      <c r="J37" s="9">
        <v>34</v>
      </c>
      <c r="K37" s="9">
        <v>39</v>
      </c>
    </row>
    <row r="38" spans="1:11">
      <c r="A38" s="9">
        <v>20180421</v>
      </c>
      <c r="B38" s="9">
        <v>151</v>
      </c>
      <c r="C38" s="9">
        <v>69</v>
      </c>
      <c r="D38" s="9">
        <v>222</v>
      </c>
      <c r="E38" s="9">
        <v>124</v>
      </c>
      <c r="F38" s="9">
        <v>2094</v>
      </c>
      <c r="G38" s="9">
        <v>0</v>
      </c>
      <c r="H38" s="9">
        <v>0</v>
      </c>
      <c r="I38" s="9">
        <v>98</v>
      </c>
      <c r="J38" s="9">
        <v>36</v>
      </c>
      <c r="K38" s="9">
        <v>35</v>
      </c>
    </row>
    <row r="39" spans="1:11">
      <c r="A39" s="9">
        <v>20180422</v>
      </c>
      <c r="B39" s="9">
        <v>177</v>
      </c>
      <c r="C39" s="9">
        <v>103</v>
      </c>
      <c r="D39" s="9">
        <v>275</v>
      </c>
      <c r="E39" s="9">
        <v>86</v>
      </c>
      <c r="F39" s="9">
        <v>1852</v>
      </c>
      <c r="G39" s="9">
        <v>6</v>
      </c>
      <c r="H39" s="9">
        <v>31</v>
      </c>
      <c r="I39" s="9">
        <v>98</v>
      </c>
      <c r="J39" s="9">
        <v>36</v>
      </c>
      <c r="K39" s="9">
        <v>32</v>
      </c>
    </row>
    <row r="40" spans="1:11">
      <c r="A40" s="9">
        <v>20180423</v>
      </c>
      <c r="B40" s="9">
        <v>125</v>
      </c>
      <c r="C40" s="9">
        <v>73</v>
      </c>
      <c r="D40" s="9">
        <v>171</v>
      </c>
      <c r="E40" s="9">
        <v>84</v>
      </c>
      <c r="F40" s="9">
        <v>1681</v>
      </c>
      <c r="G40" s="9">
        <v>0</v>
      </c>
      <c r="H40" s="9">
        <v>0</v>
      </c>
      <c r="I40" s="9">
        <v>85</v>
      </c>
      <c r="J40" s="9">
        <v>48</v>
      </c>
      <c r="K40" s="9">
        <v>26</v>
      </c>
    </row>
    <row r="41" spans="1:11">
      <c r="A41" s="9">
        <v>20180424</v>
      </c>
      <c r="B41" s="9">
        <v>121</v>
      </c>
      <c r="C41" s="9">
        <v>87</v>
      </c>
      <c r="D41" s="9">
        <v>147</v>
      </c>
      <c r="E41" s="9">
        <v>11</v>
      </c>
      <c r="F41" s="9">
        <v>639</v>
      </c>
      <c r="G41" s="9">
        <v>3</v>
      </c>
      <c r="H41" s="9">
        <v>2</v>
      </c>
      <c r="I41" s="9">
        <v>86</v>
      </c>
      <c r="J41" s="9">
        <v>68</v>
      </c>
      <c r="K41" s="9">
        <v>10</v>
      </c>
    </row>
    <row r="42" spans="1:11">
      <c r="A42" s="9">
        <v>20180425</v>
      </c>
      <c r="B42" s="9">
        <v>113</v>
      </c>
      <c r="C42" s="9">
        <v>74</v>
      </c>
      <c r="D42" s="9">
        <v>143</v>
      </c>
      <c r="E42" s="9">
        <v>28</v>
      </c>
      <c r="F42" s="9">
        <v>964</v>
      </c>
      <c r="G42" s="9">
        <v>27</v>
      </c>
      <c r="H42" s="9">
        <v>37</v>
      </c>
      <c r="I42" s="9">
        <v>93</v>
      </c>
      <c r="J42" s="9">
        <v>47</v>
      </c>
      <c r="K42" s="9">
        <v>15</v>
      </c>
    </row>
    <row r="43" spans="1:11">
      <c r="A43" s="9">
        <v>20180426</v>
      </c>
      <c r="B43" s="9">
        <v>96</v>
      </c>
      <c r="C43" s="9">
        <v>32</v>
      </c>
      <c r="D43" s="9">
        <v>146</v>
      </c>
      <c r="E43" s="9">
        <v>87</v>
      </c>
      <c r="F43" s="9">
        <v>1730</v>
      </c>
      <c r="G43" s="9">
        <v>14</v>
      </c>
      <c r="H43" s="9">
        <v>61</v>
      </c>
      <c r="I43" s="9">
        <v>93</v>
      </c>
      <c r="J43" s="9">
        <v>45</v>
      </c>
      <c r="K43" s="9">
        <v>25</v>
      </c>
    </row>
    <row r="44" spans="1:11">
      <c r="A44" s="9">
        <v>20180427</v>
      </c>
      <c r="B44" s="9">
        <v>104</v>
      </c>
      <c r="C44" s="9">
        <v>26</v>
      </c>
      <c r="D44" s="9">
        <v>164</v>
      </c>
      <c r="E44" s="9">
        <v>48</v>
      </c>
      <c r="F44" s="9">
        <v>1309</v>
      </c>
      <c r="G44" s="9">
        <v>0</v>
      </c>
      <c r="H44" s="9">
        <v>0</v>
      </c>
      <c r="I44" s="9">
        <v>94</v>
      </c>
      <c r="J44" s="9">
        <v>46</v>
      </c>
      <c r="K44" s="9">
        <v>19</v>
      </c>
    </row>
    <row r="45" spans="1:11">
      <c r="A45" s="9">
        <v>20180428</v>
      </c>
      <c r="B45" s="9">
        <v>119</v>
      </c>
      <c r="C45" s="9">
        <v>72</v>
      </c>
      <c r="D45" s="9">
        <v>156</v>
      </c>
      <c r="E45" s="9">
        <v>3</v>
      </c>
      <c r="F45" s="9">
        <v>910</v>
      </c>
      <c r="G45" s="9">
        <v>4</v>
      </c>
      <c r="H45" s="9">
        <v>2</v>
      </c>
      <c r="I45" s="9">
        <v>94</v>
      </c>
      <c r="J45" s="9">
        <v>61</v>
      </c>
      <c r="K45" s="9">
        <v>14</v>
      </c>
    </row>
    <row r="46" spans="1:11">
      <c r="A46" s="9">
        <v>20180429</v>
      </c>
      <c r="B46" s="9">
        <v>102</v>
      </c>
      <c r="C46" s="9">
        <v>32</v>
      </c>
      <c r="D46" s="9">
        <v>146</v>
      </c>
      <c r="E46" s="9">
        <v>10</v>
      </c>
      <c r="F46" s="9">
        <v>636</v>
      </c>
      <c r="G46" s="9">
        <v>66</v>
      </c>
      <c r="H46" s="9">
        <v>71</v>
      </c>
      <c r="I46" s="9">
        <v>98</v>
      </c>
      <c r="J46" s="9">
        <v>84</v>
      </c>
      <c r="K46" s="9">
        <v>9</v>
      </c>
    </row>
    <row r="47" spans="1:11">
      <c r="A47" s="9">
        <v>20180430</v>
      </c>
      <c r="B47" s="9">
        <v>95</v>
      </c>
      <c r="C47" s="9">
        <v>54</v>
      </c>
      <c r="D47" s="9">
        <v>137</v>
      </c>
      <c r="E47" s="9">
        <v>19</v>
      </c>
      <c r="F47" s="9">
        <v>683</v>
      </c>
      <c r="G47" s="9">
        <v>98</v>
      </c>
      <c r="H47" s="9">
        <v>209</v>
      </c>
      <c r="I47" s="9">
        <v>98</v>
      </c>
      <c r="J47" s="9">
        <v>61</v>
      </c>
      <c r="K47" s="9">
        <v>10</v>
      </c>
    </row>
    <row r="48" spans="1:11">
      <c r="A48" s="9">
        <v>20180501</v>
      </c>
      <c r="B48" s="9">
        <v>79</v>
      </c>
      <c r="C48" s="9">
        <v>50</v>
      </c>
      <c r="D48" s="9">
        <v>125</v>
      </c>
      <c r="E48" s="9">
        <v>61</v>
      </c>
      <c r="F48" s="9">
        <v>1544</v>
      </c>
      <c r="G48" s="9">
        <v>89</v>
      </c>
      <c r="H48" s="9">
        <v>49</v>
      </c>
      <c r="I48" s="9">
        <v>92</v>
      </c>
      <c r="J48" s="9">
        <v>34</v>
      </c>
      <c r="K48" s="9">
        <v>21</v>
      </c>
    </row>
    <row r="49" spans="1:11">
      <c r="A49" s="9">
        <v>20180502</v>
      </c>
      <c r="B49" s="9">
        <v>117</v>
      </c>
      <c r="C49" s="9">
        <v>37</v>
      </c>
      <c r="D49" s="9">
        <v>173</v>
      </c>
      <c r="E49" s="9">
        <v>123</v>
      </c>
      <c r="F49" s="9">
        <v>2297</v>
      </c>
      <c r="G49" s="9">
        <v>0</v>
      </c>
      <c r="H49" s="9">
        <v>-1</v>
      </c>
      <c r="I49" s="9">
        <v>91</v>
      </c>
      <c r="J49" s="9">
        <v>37</v>
      </c>
      <c r="K49" s="9">
        <v>35</v>
      </c>
    </row>
    <row r="50" spans="1:11">
      <c r="A50" s="9">
        <v>20180503</v>
      </c>
      <c r="B50" s="9">
        <v>98</v>
      </c>
      <c r="C50" s="9">
        <v>27</v>
      </c>
      <c r="D50" s="9">
        <v>162</v>
      </c>
      <c r="E50" s="9">
        <v>123</v>
      </c>
      <c r="F50" s="9">
        <v>2367</v>
      </c>
      <c r="G50" s="9">
        <v>0</v>
      </c>
      <c r="H50" s="9">
        <v>0</v>
      </c>
      <c r="I50" s="9">
        <v>98</v>
      </c>
      <c r="J50" s="9">
        <v>37</v>
      </c>
      <c r="K50" s="9">
        <v>34</v>
      </c>
    </row>
    <row r="51" spans="1:11">
      <c r="A51" s="9">
        <v>20180504</v>
      </c>
      <c r="B51" s="9">
        <v>120</v>
      </c>
      <c r="C51" s="9">
        <v>28</v>
      </c>
      <c r="D51" s="9">
        <v>189</v>
      </c>
      <c r="E51" s="9">
        <v>138</v>
      </c>
      <c r="F51" s="9">
        <v>2574</v>
      </c>
      <c r="G51" s="9">
        <v>0</v>
      </c>
      <c r="H51" s="9">
        <v>0</v>
      </c>
      <c r="I51" s="9">
        <v>92</v>
      </c>
      <c r="J51" s="9">
        <v>36</v>
      </c>
      <c r="K51" s="9">
        <v>40</v>
      </c>
    </row>
    <row r="52" spans="1:11">
      <c r="A52" s="9">
        <v>20180505</v>
      </c>
      <c r="B52" s="9">
        <v>151</v>
      </c>
      <c r="C52" s="9">
        <v>67</v>
      </c>
      <c r="D52" s="9">
        <v>226</v>
      </c>
      <c r="E52" s="9">
        <v>137</v>
      </c>
      <c r="F52" s="9">
        <v>2616</v>
      </c>
      <c r="G52" s="9">
        <v>0</v>
      </c>
      <c r="H52" s="9">
        <v>0</v>
      </c>
      <c r="I52" s="9">
        <v>78</v>
      </c>
      <c r="J52" s="9">
        <v>28</v>
      </c>
      <c r="K52" s="9">
        <v>43</v>
      </c>
    </row>
    <row r="53" spans="1:11">
      <c r="A53" s="9">
        <v>20180506</v>
      </c>
      <c r="B53" s="9">
        <v>186</v>
      </c>
      <c r="C53" s="9">
        <v>99</v>
      </c>
      <c r="D53" s="9">
        <v>260</v>
      </c>
      <c r="E53" s="9">
        <v>142</v>
      </c>
      <c r="F53" s="9">
        <v>2708</v>
      </c>
      <c r="G53" s="9">
        <v>0</v>
      </c>
      <c r="H53" s="9">
        <v>0</v>
      </c>
      <c r="I53" s="9">
        <v>63</v>
      </c>
      <c r="J53" s="9">
        <v>26</v>
      </c>
      <c r="K53" s="9">
        <v>48</v>
      </c>
    </row>
    <row r="54" spans="1:11">
      <c r="A54" s="9">
        <v>20180507</v>
      </c>
      <c r="B54" s="9">
        <v>192</v>
      </c>
      <c r="C54" s="9">
        <v>123</v>
      </c>
      <c r="D54" s="9">
        <v>260</v>
      </c>
      <c r="E54" s="9">
        <v>140</v>
      </c>
      <c r="F54" s="9">
        <v>2701</v>
      </c>
      <c r="G54" s="9">
        <v>0</v>
      </c>
      <c r="H54" s="9">
        <v>0</v>
      </c>
      <c r="I54" s="9">
        <v>72</v>
      </c>
      <c r="J54" s="9">
        <v>27</v>
      </c>
      <c r="K54" s="9">
        <v>48</v>
      </c>
    </row>
    <row r="55" spans="1:11">
      <c r="A55" s="9">
        <v>20180508</v>
      </c>
      <c r="B55" s="9">
        <v>206</v>
      </c>
      <c r="C55" s="9">
        <v>133</v>
      </c>
      <c r="D55" s="9">
        <v>275</v>
      </c>
      <c r="E55" s="9">
        <v>141</v>
      </c>
      <c r="F55" s="9">
        <v>2663</v>
      </c>
      <c r="G55" s="9">
        <v>0</v>
      </c>
      <c r="H55" s="9">
        <v>0</v>
      </c>
      <c r="I55" s="9">
        <v>66</v>
      </c>
      <c r="J55" s="9">
        <v>25</v>
      </c>
      <c r="K55" s="9">
        <v>49</v>
      </c>
    </row>
    <row r="56" spans="1:11">
      <c r="A56" s="9">
        <v>20180509</v>
      </c>
      <c r="B56" s="9">
        <v>202</v>
      </c>
      <c r="C56" s="9">
        <v>113</v>
      </c>
      <c r="D56" s="9">
        <v>282</v>
      </c>
      <c r="E56" s="9">
        <v>140</v>
      </c>
      <c r="F56" s="9">
        <v>2504</v>
      </c>
      <c r="G56" s="9">
        <v>0</v>
      </c>
      <c r="H56" s="9">
        <v>0</v>
      </c>
      <c r="I56" s="9">
        <v>82</v>
      </c>
      <c r="J56" s="9">
        <v>28</v>
      </c>
      <c r="K56" s="9">
        <v>46</v>
      </c>
    </row>
    <row r="57" spans="1:11">
      <c r="A57" s="9">
        <v>20180510</v>
      </c>
      <c r="B57" s="9">
        <v>122</v>
      </c>
      <c r="C57" s="9">
        <v>50</v>
      </c>
      <c r="D57" s="9">
        <v>170</v>
      </c>
      <c r="E57" s="9">
        <v>46</v>
      </c>
      <c r="F57" s="9">
        <v>1209</v>
      </c>
      <c r="G57" s="9">
        <v>19</v>
      </c>
      <c r="H57" s="9">
        <v>12</v>
      </c>
      <c r="I57" s="9">
        <v>97</v>
      </c>
      <c r="J57" s="9">
        <v>55</v>
      </c>
      <c r="K57" s="9">
        <v>19</v>
      </c>
    </row>
    <row r="58" spans="1:11">
      <c r="A58" s="9">
        <v>20180511</v>
      </c>
      <c r="B58" s="9">
        <v>126</v>
      </c>
      <c r="C58" s="9">
        <v>14</v>
      </c>
      <c r="D58" s="9">
        <v>198</v>
      </c>
      <c r="E58" s="9">
        <v>93</v>
      </c>
      <c r="F58" s="9">
        <v>2262</v>
      </c>
      <c r="G58" s="9">
        <v>0</v>
      </c>
      <c r="H58" s="9">
        <v>0</v>
      </c>
      <c r="I58" s="9">
        <v>98</v>
      </c>
      <c r="J58" s="9">
        <v>44</v>
      </c>
      <c r="K58" s="9">
        <v>35</v>
      </c>
    </row>
    <row r="59" spans="1:11">
      <c r="A59" s="9">
        <v>20180512</v>
      </c>
      <c r="B59" s="9">
        <v>181</v>
      </c>
      <c r="C59" s="9">
        <v>100</v>
      </c>
      <c r="D59" s="9">
        <v>242</v>
      </c>
      <c r="E59" s="9">
        <v>105</v>
      </c>
      <c r="F59" s="9">
        <v>2245</v>
      </c>
      <c r="G59" s="9">
        <v>0</v>
      </c>
      <c r="H59" s="9">
        <v>0</v>
      </c>
      <c r="I59" s="9">
        <v>81</v>
      </c>
      <c r="J59" s="9">
        <v>33</v>
      </c>
      <c r="K59" s="9">
        <v>39</v>
      </c>
    </row>
    <row r="60" spans="1:11">
      <c r="A60" s="9">
        <v>20180513</v>
      </c>
      <c r="B60" s="9">
        <v>142</v>
      </c>
      <c r="C60" s="9">
        <v>119</v>
      </c>
      <c r="D60" s="9">
        <v>175</v>
      </c>
      <c r="E60" s="9">
        <v>4</v>
      </c>
      <c r="F60" s="9">
        <v>751</v>
      </c>
      <c r="G60" s="9">
        <v>41</v>
      </c>
      <c r="H60" s="9">
        <v>38</v>
      </c>
      <c r="I60" s="9">
        <v>96</v>
      </c>
      <c r="J60" s="9">
        <v>68</v>
      </c>
      <c r="K60" s="9">
        <v>12</v>
      </c>
    </row>
    <row r="61" spans="1:11">
      <c r="A61" s="9">
        <v>20180514</v>
      </c>
      <c r="B61" s="9">
        <v>192</v>
      </c>
      <c r="C61" s="9">
        <v>118</v>
      </c>
      <c r="D61" s="9">
        <v>269</v>
      </c>
      <c r="E61" s="9">
        <v>109</v>
      </c>
      <c r="F61" s="9">
        <v>2455</v>
      </c>
      <c r="G61" s="9">
        <v>0</v>
      </c>
      <c r="H61" s="9">
        <v>0</v>
      </c>
      <c r="I61" s="9">
        <v>99</v>
      </c>
      <c r="J61" s="9">
        <v>34</v>
      </c>
      <c r="K61" s="9">
        <v>44</v>
      </c>
    </row>
    <row r="62" spans="1:11">
      <c r="A62" s="9">
        <v>20180515</v>
      </c>
      <c r="B62" s="9">
        <v>189</v>
      </c>
      <c r="C62" s="9">
        <v>123</v>
      </c>
      <c r="D62" s="9">
        <v>249</v>
      </c>
      <c r="E62" s="9">
        <v>141</v>
      </c>
      <c r="F62" s="9">
        <v>2593</v>
      </c>
      <c r="G62" s="9">
        <v>0</v>
      </c>
      <c r="H62" s="9">
        <v>0</v>
      </c>
      <c r="I62" s="9">
        <v>84</v>
      </c>
      <c r="J62" s="9">
        <v>30</v>
      </c>
      <c r="K62" s="9">
        <v>46</v>
      </c>
    </row>
    <row r="63" spans="1:11">
      <c r="A63" s="9">
        <v>20180516</v>
      </c>
      <c r="B63" s="9">
        <v>154</v>
      </c>
      <c r="C63" s="9">
        <v>81</v>
      </c>
      <c r="D63" s="9">
        <v>229</v>
      </c>
      <c r="E63" s="9">
        <v>69</v>
      </c>
      <c r="F63" s="9">
        <v>1702</v>
      </c>
      <c r="G63" s="9">
        <v>17</v>
      </c>
      <c r="H63" s="9">
        <v>4</v>
      </c>
      <c r="I63" s="9">
        <v>89</v>
      </c>
      <c r="J63" s="9">
        <v>50</v>
      </c>
      <c r="K63" s="9">
        <v>28</v>
      </c>
    </row>
    <row r="64" spans="1:11">
      <c r="A64" s="9">
        <v>20180517</v>
      </c>
      <c r="B64" s="9">
        <v>108</v>
      </c>
      <c r="C64" s="9">
        <v>37</v>
      </c>
      <c r="D64" s="9">
        <v>161</v>
      </c>
      <c r="E64" s="9">
        <v>118</v>
      </c>
      <c r="F64" s="9">
        <v>2752</v>
      </c>
      <c r="G64" s="9">
        <v>0</v>
      </c>
      <c r="H64" s="9">
        <v>0</v>
      </c>
      <c r="I64" s="9">
        <v>92</v>
      </c>
      <c r="J64" s="9">
        <v>50</v>
      </c>
      <c r="K64" s="9">
        <v>41</v>
      </c>
    </row>
    <row r="65" spans="1:11">
      <c r="A65" s="9">
        <v>20180518</v>
      </c>
      <c r="B65" s="9">
        <v>99</v>
      </c>
      <c r="C65" s="9">
        <v>19</v>
      </c>
      <c r="D65" s="9">
        <v>154</v>
      </c>
      <c r="E65" s="9">
        <v>51</v>
      </c>
      <c r="F65" s="9">
        <v>1855</v>
      </c>
      <c r="G65" s="9">
        <v>0</v>
      </c>
      <c r="H65" s="9">
        <v>0</v>
      </c>
      <c r="I65" s="9">
        <v>97</v>
      </c>
      <c r="J65" s="9">
        <v>52</v>
      </c>
      <c r="K65" s="9">
        <v>27</v>
      </c>
    </row>
    <row r="66" spans="1:11">
      <c r="A66" s="9">
        <v>20180519</v>
      </c>
      <c r="B66" s="9">
        <v>98</v>
      </c>
      <c r="C66" s="9">
        <v>46</v>
      </c>
      <c r="D66" s="9">
        <v>135</v>
      </c>
      <c r="E66" s="9">
        <v>11</v>
      </c>
      <c r="F66" s="9">
        <v>632</v>
      </c>
      <c r="G66" s="9">
        <v>60</v>
      </c>
      <c r="H66" s="9">
        <v>13</v>
      </c>
      <c r="I66" s="9">
        <v>98</v>
      </c>
      <c r="J66" s="9">
        <v>76</v>
      </c>
      <c r="K66" s="9">
        <v>9</v>
      </c>
    </row>
    <row r="67" spans="1:11">
      <c r="A67" s="9">
        <v>20180520</v>
      </c>
      <c r="B67" s="9">
        <v>158</v>
      </c>
      <c r="C67" s="9">
        <v>21</v>
      </c>
      <c r="D67" s="9">
        <v>245</v>
      </c>
      <c r="E67" s="9">
        <v>133</v>
      </c>
      <c r="F67" s="9">
        <v>2665</v>
      </c>
      <c r="G67" s="9">
        <v>0</v>
      </c>
      <c r="H67" s="9">
        <v>0</v>
      </c>
      <c r="I67" s="9">
        <v>99</v>
      </c>
      <c r="J67" s="9">
        <v>41</v>
      </c>
      <c r="K67" s="9">
        <v>45</v>
      </c>
    </row>
    <row r="68" spans="1:11">
      <c r="A68" s="9">
        <v>20180521</v>
      </c>
      <c r="B68" s="9">
        <v>194</v>
      </c>
      <c r="C68" s="9">
        <v>114</v>
      </c>
      <c r="D68" s="9">
        <v>259</v>
      </c>
      <c r="E68" s="9">
        <v>128</v>
      </c>
      <c r="F68" s="9">
        <v>2684</v>
      </c>
      <c r="G68" s="9">
        <v>0</v>
      </c>
      <c r="H68" s="9">
        <v>0</v>
      </c>
      <c r="I68" s="9">
        <v>63</v>
      </c>
      <c r="J68" s="9">
        <v>29</v>
      </c>
      <c r="K68" s="9">
        <v>48</v>
      </c>
    </row>
    <row r="69" spans="1:11">
      <c r="A69" s="9">
        <v>20180522</v>
      </c>
      <c r="B69" s="9">
        <v>183</v>
      </c>
      <c r="C69" s="9">
        <v>135</v>
      </c>
      <c r="D69" s="9">
        <v>261</v>
      </c>
      <c r="E69" s="9">
        <v>45</v>
      </c>
      <c r="F69" s="9">
        <v>1765</v>
      </c>
      <c r="G69" s="9">
        <v>20</v>
      </c>
      <c r="H69" s="9">
        <v>47</v>
      </c>
      <c r="I69" s="9">
        <v>95</v>
      </c>
      <c r="J69" s="9">
        <v>35</v>
      </c>
      <c r="K69" s="9">
        <v>31</v>
      </c>
    </row>
    <row r="70" spans="1:11">
      <c r="A70" s="9">
        <v>20180523</v>
      </c>
      <c r="B70" s="9">
        <v>186</v>
      </c>
      <c r="C70" s="9">
        <v>142</v>
      </c>
      <c r="D70" s="9">
        <v>257</v>
      </c>
      <c r="E70" s="9">
        <v>59</v>
      </c>
      <c r="F70" s="9">
        <v>1667</v>
      </c>
      <c r="G70" s="9">
        <v>0</v>
      </c>
      <c r="H70" s="9">
        <v>-1</v>
      </c>
      <c r="I70" s="9">
        <v>96</v>
      </c>
      <c r="J70" s="9">
        <v>36</v>
      </c>
      <c r="K70" s="9">
        <v>30</v>
      </c>
    </row>
    <row r="71" spans="1:11">
      <c r="A71" s="9">
        <v>20180524</v>
      </c>
      <c r="B71" s="9">
        <v>183</v>
      </c>
      <c r="C71" s="9">
        <v>135</v>
      </c>
      <c r="D71" s="9">
        <v>229</v>
      </c>
      <c r="E71" s="9">
        <v>29</v>
      </c>
      <c r="F71" s="9">
        <v>1339</v>
      </c>
      <c r="G71" s="9">
        <v>9</v>
      </c>
      <c r="H71" s="9">
        <v>2</v>
      </c>
      <c r="I71" s="9">
        <v>88</v>
      </c>
      <c r="J71" s="9">
        <v>54</v>
      </c>
      <c r="K71" s="9">
        <v>24</v>
      </c>
    </row>
    <row r="72" spans="1:11">
      <c r="A72" s="9">
        <v>20180525</v>
      </c>
      <c r="B72" s="9">
        <v>201</v>
      </c>
      <c r="C72" s="9">
        <v>150</v>
      </c>
      <c r="D72" s="9">
        <v>255</v>
      </c>
      <c r="E72" s="9">
        <v>59</v>
      </c>
      <c r="F72" s="9">
        <v>1890</v>
      </c>
      <c r="G72" s="9">
        <v>0</v>
      </c>
      <c r="H72" s="9">
        <v>-1</v>
      </c>
      <c r="I72" s="9">
        <v>90</v>
      </c>
      <c r="J72" s="9">
        <v>51</v>
      </c>
      <c r="K72" s="9">
        <v>34</v>
      </c>
    </row>
    <row r="73" spans="1:11">
      <c r="A73" s="9">
        <v>20180526</v>
      </c>
      <c r="B73" s="9">
        <v>226</v>
      </c>
      <c r="C73" s="9">
        <v>156</v>
      </c>
      <c r="D73" s="9">
        <v>291</v>
      </c>
      <c r="E73" s="9">
        <v>125</v>
      </c>
      <c r="F73" s="9">
        <v>2476</v>
      </c>
      <c r="G73" s="9">
        <v>0</v>
      </c>
      <c r="H73" s="9">
        <v>0</v>
      </c>
      <c r="I73" s="9">
        <v>87</v>
      </c>
      <c r="J73" s="9">
        <v>34</v>
      </c>
      <c r="K73" s="9">
        <v>47</v>
      </c>
    </row>
    <row r="74" spans="1:11">
      <c r="A74" s="9">
        <v>20180527</v>
      </c>
      <c r="B74" s="9">
        <v>209</v>
      </c>
      <c r="C74" s="9">
        <v>169</v>
      </c>
      <c r="D74" s="9">
        <v>280</v>
      </c>
      <c r="E74" s="9">
        <v>52</v>
      </c>
      <c r="F74" s="9">
        <v>1704</v>
      </c>
      <c r="G74" s="9">
        <v>7</v>
      </c>
      <c r="H74" s="9">
        <v>1</v>
      </c>
      <c r="I74" s="9">
        <v>78</v>
      </c>
      <c r="J74" s="9">
        <v>43</v>
      </c>
      <c r="K74" s="9">
        <v>32</v>
      </c>
    </row>
    <row r="75" spans="1:11">
      <c r="A75" s="9">
        <v>20180528</v>
      </c>
      <c r="B75" s="9">
        <v>238</v>
      </c>
      <c r="C75" s="9">
        <v>153</v>
      </c>
      <c r="D75" s="9">
        <v>305</v>
      </c>
      <c r="E75" s="9">
        <v>121</v>
      </c>
      <c r="F75" s="9">
        <v>2579</v>
      </c>
      <c r="G75" s="9">
        <v>0</v>
      </c>
      <c r="H75" s="9">
        <v>0</v>
      </c>
      <c r="I75" s="9">
        <v>88</v>
      </c>
      <c r="J75" s="9">
        <v>33</v>
      </c>
      <c r="K75" s="9">
        <v>50</v>
      </c>
    </row>
    <row r="76" spans="1:11">
      <c r="A76" s="9">
        <v>20180529</v>
      </c>
      <c r="B76" s="9">
        <v>221</v>
      </c>
      <c r="C76" s="9">
        <v>178</v>
      </c>
      <c r="D76" s="9">
        <v>312</v>
      </c>
      <c r="E76" s="9">
        <v>72</v>
      </c>
      <c r="F76" s="9">
        <v>1862</v>
      </c>
      <c r="G76" s="9">
        <v>47</v>
      </c>
      <c r="H76" s="9">
        <v>301</v>
      </c>
      <c r="I76" s="9">
        <v>97</v>
      </c>
      <c r="J76" s="9">
        <v>41</v>
      </c>
      <c r="K76" s="9">
        <v>35</v>
      </c>
    </row>
    <row r="77" spans="1:11">
      <c r="A77" s="9">
        <v>20180530</v>
      </c>
      <c r="B77" s="9">
        <v>215</v>
      </c>
      <c r="C77" s="9">
        <v>160</v>
      </c>
      <c r="D77" s="9">
        <v>274</v>
      </c>
      <c r="E77" s="9">
        <v>118</v>
      </c>
      <c r="F77" s="9">
        <v>2479</v>
      </c>
      <c r="G77" s="9">
        <v>0</v>
      </c>
      <c r="H77" s="9">
        <v>0</v>
      </c>
      <c r="I77" s="9">
        <v>99</v>
      </c>
      <c r="J77" s="9">
        <v>49</v>
      </c>
      <c r="K77" s="9">
        <v>46</v>
      </c>
    </row>
    <row r="78" spans="1:11">
      <c r="A78" s="9">
        <v>20180531</v>
      </c>
      <c r="B78" s="9">
        <v>212</v>
      </c>
      <c r="C78" s="9">
        <v>157</v>
      </c>
      <c r="D78" s="9">
        <v>264</v>
      </c>
      <c r="E78" s="9">
        <v>64</v>
      </c>
      <c r="F78" s="9">
        <v>1758</v>
      </c>
      <c r="G78" s="9">
        <v>0</v>
      </c>
      <c r="H78" s="9">
        <v>0</v>
      </c>
      <c r="I78" s="9">
        <v>95</v>
      </c>
      <c r="J78" s="9">
        <v>62</v>
      </c>
      <c r="K78" s="9">
        <v>33</v>
      </c>
    </row>
    <row r="79" spans="1:11">
      <c r="A79" s="9">
        <v>20180601</v>
      </c>
      <c r="B79" s="9">
        <v>178</v>
      </c>
      <c r="C79" s="9">
        <v>135</v>
      </c>
      <c r="D79" s="9">
        <v>239</v>
      </c>
      <c r="E79" s="9">
        <v>13</v>
      </c>
      <c r="F79" s="9">
        <v>1110</v>
      </c>
      <c r="G79" s="9">
        <v>27</v>
      </c>
      <c r="H79" s="9">
        <v>30</v>
      </c>
      <c r="I79" s="9">
        <v>99</v>
      </c>
      <c r="J79" s="9">
        <v>68</v>
      </c>
      <c r="K79" s="9">
        <v>19</v>
      </c>
    </row>
    <row r="80" spans="1:11">
      <c r="A80" s="9">
        <v>20180602</v>
      </c>
      <c r="B80" s="9">
        <v>171</v>
      </c>
      <c r="C80" s="9">
        <v>150</v>
      </c>
      <c r="D80" s="9">
        <v>193</v>
      </c>
      <c r="E80" s="9">
        <v>0</v>
      </c>
      <c r="F80" s="9">
        <v>733</v>
      </c>
      <c r="G80" s="9">
        <v>23</v>
      </c>
      <c r="H80" s="9">
        <v>8</v>
      </c>
      <c r="I80" s="9">
        <v>98</v>
      </c>
      <c r="J80" s="9">
        <v>76</v>
      </c>
      <c r="K80" s="9">
        <v>13</v>
      </c>
    </row>
    <row r="81" spans="1:11">
      <c r="A81" s="9">
        <v>20180603</v>
      </c>
      <c r="B81" s="9">
        <v>194</v>
      </c>
      <c r="C81" s="9">
        <v>150</v>
      </c>
      <c r="D81" s="9">
        <v>247</v>
      </c>
      <c r="E81" s="9">
        <v>34</v>
      </c>
      <c r="F81" s="9">
        <v>1413</v>
      </c>
      <c r="G81" s="9">
        <v>0</v>
      </c>
      <c r="H81" s="9">
        <v>0</v>
      </c>
      <c r="I81" s="9">
        <v>97</v>
      </c>
      <c r="J81" s="9">
        <v>55</v>
      </c>
      <c r="K81" s="9">
        <v>25</v>
      </c>
    </row>
    <row r="82" spans="1:11">
      <c r="A82" s="9">
        <v>20180604</v>
      </c>
      <c r="B82" s="9">
        <v>182</v>
      </c>
      <c r="C82" s="9">
        <v>152</v>
      </c>
      <c r="D82" s="9">
        <v>237</v>
      </c>
      <c r="E82" s="9">
        <v>56</v>
      </c>
      <c r="F82" s="9">
        <v>1616</v>
      </c>
      <c r="G82" s="9">
        <v>0</v>
      </c>
      <c r="H82" s="9">
        <v>0</v>
      </c>
      <c r="I82" s="9">
        <v>98</v>
      </c>
      <c r="J82" s="9">
        <v>59</v>
      </c>
      <c r="K82" s="9">
        <v>28</v>
      </c>
    </row>
    <row r="83" spans="1:11">
      <c r="A83" s="9">
        <v>20180605</v>
      </c>
      <c r="B83" s="9">
        <v>168</v>
      </c>
      <c r="C83" s="9">
        <v>132</v>
      </c>
      <c r="D83" s="9">
        <v>227</v>
      </c>
      <c r="E83" s="9">
        <v>74</v>
      </c>
      <c r="F83" s="9">
        <v>1800</v>
      </c>
      <c r="G83" s="9">
        <v>0</v>
      </c>
      <c r="H83" s="9">
        <v>-1</v>
      </c>
      <c r="I83" s="9">
        <v>92</v>
      </c>
      <c r="J83" s="9">
        <v>53</v>
      </c>
      <c r="K83" s="9">
        <v>31</v>
      </c>
    </row>
    <row r="84" spans="1:11">
      <c r="A84" s="9">
        <v>20180606</v>
      </c>
      <c r="B84" s="9">
        <v>206</v>
      </c>
      <c r="C84" s="9">
        <v>117</v>
      </c>
      <c r="D84" s="9">
        <v>287</v>
      </c>
      <c r="E84" s="9">
        <v>153</v>
      </c>
      <c r="F84" s="9">
        <v>2867</v>
      </c>
      <c r="G84" s="9">
        <v>0</v>
      </c>
      <c r="H84" s="9">
        <v>0</v>
      </c>
      <c r="I84" s="9">
        <v>93</v>
      </c>
      <c r="J84" s="9">
        <v>34</v>
      </c>
      <c r="K84" s="9">
        <v>53</v>
      </c>
    </row>
    <row r="85" spans="1:11">
      <c r="A85" s="9">
        <v>20180607</v>
      </c>
      <c r="B85" s="9">
        <v>229</v>
      </c>
      <c r="C85" s="9">
        <v>134</v>
      </c>
      <c r="D85" s="9">
        <v>294</v>
      </c>
      <c r="E85" s="9">
        <v>139</v>
      </c>
      <c r="F85" s="9">
        <v>2791</v>
      </c>
      <c r="G85" s="9">
        <v>0</v>
      </c>
      <c r="H85" s="9">
        <v>0</v>
      </c>
      <c r="I85" s="9">
        <v>88</v>
      </c>
      <c r="J85" s="9">
        <v>29</v>
      </c>
      <c r="K85" s="9">
        <v>53</v>
      </c>
    </row>
    <row r="86" spans="1:11">
      <c r="A86" s="9">
        <v>20180608</v>
      </c>
      <c r="B86" s="9">
        <v>182</v>
      </c>
      <c r="C86" s="9">
        <v>166</v>
      </c>
      <c r="D86" s="9">
        <v>215</v>
      </c>
      <c r="E86" s="9">
        <v>4</v>
      </c>
      <c r="F86" s="9">
        <v>762</v>
      </c>
      <c r="G86" s="9">
        <v>55</v>
      </c>
      <c r="H86" s="9">
        <v>143</v>
      </c>
      <c r="I86" s="9">
        <v>96</v>
      </c>
      <c r="J86" s="9">
        <v>71</v>
      </c>
      <c r="K86" s="9">
        <v>13</v>
      </c>
    </row>
    <row r="87" spans="1:11">
      <c r="A87" s="9">
        <v>20180609</v>
      </c>
      <c r="B87" s="9">
        <v>205</v>
      </c>
      <c r="C87" s="9">
        <v>160</v>
      </c>
      <c r="D87" s="9">
        <v>266</v>
      </c>
      <c r="E87" s="9">
        <v>99</v>
      </c>
      <c r="F87" s="9">
        <v>2511</v>
      </c>
      <c r="G87" s="9">
        <v>0</v>
      </c>
      <c r="H87" s="9">
        <v>0</v>
      </c>
      <c r="I87" s="9">
        <v>92</v>
      </c>
      <c r="J87" s="9">
        <v>50</v>
      </c>
      <c r="K87" s="9">
        <v>46</v>
      </c>
    </row>
    <row r="88" spans="1:11">
      <c r="A88" s="9">
        <v>20180610</v>
      </c>
      <c r="B88" s="9">
        <v>185</v>
      </c>
      <c r="C88" s="9">
        <v>126</v>
      </c>
      <c r="D88" s="9">
        <v>245</v>
      </c>
      <c r="E88" s="9">
        <v>115</v>
      </c>
      <c r="F88" s="9">
        <v>2620</v>
      </c>
      <c r="G88" s="9">
        <v>0</v>
      </c>
      <c r="H88" s="9">
        <v>0</v>
      </c>
      <c r="I88" s="9">
        <v>96</v>
      </c>
      <c r="J88" s="9">
        <v>56</v>
      </c>
      <c r="K88" s="9">
        <v>46</v>
      </c>
    </row>
    <row r="89" spans="1:11">
      <c r="A89" s="9">
        <v>20180611</v>
      </c>
      <c r="B89" s="9">
        <v>174</v>
      </c>
      <c r="C89" s="9">
        <v>104</v>
      </c>
      <c r="D89" s="9">
        <v>236</v>
      </c>
      <c r="E89" s="9">
        <v>112</v>
      </c>
      <c r="F89" s="9">
        <v>2748</v>
      </c>
      <c r="G89" s="9">
        <v>0</v>
      </c>
      <c r="H89" s="9">
        <v>0</v>
      </c>
      <c r="I89" s="9">
        <v>93</v>
      </c>
      <c r="J89" s="9">
        <v>50</v>
      </c>
      <c r="K89" s="9">
        <v>48</v>
      </c>
    </row>
    <row r="90" spans="1:11">
      <c r="A90" s="9">
        <v>20180612</v>
      </c>
      <c r="B90" s="9">
        <v>144</v>
      </c>
      <c r="C90" s="9">
        <v>117</v>
      </c>
      <c r="D90" s="9">
        <v>180</v>
      </c>
      <c r="E90" s="9">
        <v>17</v>
      </c>
      <c r="F90" s="9">
        <v>1266</v>
      </c>
      <c r="G90" s="9">
        <v>0</v>
      </c>
      <c r="H90" s="9">
        <v>0</v>
      </c>
      <c r="I90" s="9">
        <v>92</v>
      </c>
      <c r="J90" s="9">
        <v>64</v>
      </c>
      <c r="K90" s="9">
        <v>21</v>
      </c>
    </row>
    <row r="91" spans="1:11">
      <c r="A91" s="9">
        <v>20180613</v>
      </c>
      <c r="B91" s="9">
        <v>135</v>
      </c>
      <c r="C91" s="9">
        <v>86</v>
      </c>
      <c r="D91" s="9">
        <v>183</v>
      </c>
      <c r="E91" s="9">
        <v>33</v>
      </c>
      <c r="F91" s="9">
        <v>1207</v>
      </c>
      <c r="G91" s="9">
        <v>5</v>
      </c>
      <c r="H91" s="9">
        <v>5</v>
      </c>
      <c r="I91" s="9">
        <v>95</v>
      </c>
      <c r="J91" s="9">
        <v>54</v>
      </c>
      <c r="K91" s="9">
        <v>19</v>
      </c>
    </row>
    <row r="92" spans="1:11">
      <c r="A92" s="9">
        <v>20180614</v>
      </c>
      <c r="B92" s="9">
        <v>153</v>
      </c>
      <c r="C92" s="9">
        <v>96</v>
      </c>
      <c r="D92" s="9">
        <v>201</v>
      </c>
      <c r="E92" s="9">
        <v>34</v>
      </c>
      <c r="F92" s="9">
        <v>1389</v>
      </c>
      <c r="G92" s="9">
        <v>40</v>
      </c>
      <c r="H92" s="9">
        <v>18</v>
      </c>
      <c r="I92" s="9">
        <v>98</v>
      </c>
      <c r="J92" s="9">
        <v>56</v>
      </c>
      <c r="K92" s="9">
        <v>23</v>
      </c>
    </row>
    <row r="93" spans="1:11">
      <c r="A93" s="9">
        <v>20180615</v>
      </c>
      <c r="B93" s="9">
        <v>181</v>
      </c>
      <c r="C93" s="9">
        <v>133</v>
      </c>
      <c r="D93" s="9">
        <v>236</v>
      </c>
      <c r="E93" s="9">
        <v>65</v>
      </c>
      <c r="F93" s="9">
        <v>2059</v>
      </c>
      <c r="G93" s="9">
        <v>0</v>
      </c>
      <c r="H93" s="9">
        <v>0</v>
      </c>
      <c r="I93" s="9">
        <v>99</v>
      </c>
      <c r="J93" s="9">
        <v>45</v>
      </c>
      <c r="K93" s="9">
        <v>36</v>
      </c>
    </row>
    <row r="94" spans="1:11">
      <c r="A94" s="9">
        <v>20180616</v>
      </c>
      <c r="B94" s="9">
        <v>176</v>
      </c>
      <c r="C94" s="9">
        <v>128</v>
      </c>
      <c r="D94" s="9">
        <v>247</v>
      </c>
      <c r="E94" s="9">
        <v>54</v>
      </c>
      <c r="F94" s="9">
        <v>2058</v>
      </c>
      <c r="G94" s="9">
        <v>0</v>
      </c>
      <c r="H94" s="9">
        <v>0</v>
      </c>
      <c r="I94" s="9">
        <v>90</v>
      </c>
      <c r="J94" s="9">
        <v>39</v>
      </c>
      <c r="K94" s="9">
        <v>36</v>
      </c>
    </row>
    <row r="95" spans="1:11">
      <c r="A95" s="9">
        <v>20180617</v>
      </c>
      <c r="B95" s="9">
        <v>153</v>
      </c>
      <c r="C95" s="9">
        <v>127</v>
      </c>
      <c r="D95" s="9">
        <v>185</v>
      </c>
      <c r="E95" s="9">
        <v>11</v>
      </c>
      <c r="F95" s="9">
        <v>1120</v>
      </c>
      <c r="G95" s="9">
        <v>0</v>
      </c>
      <c r="H95" s="9">
        <v>0</v>
      </c>
      <c r="I95" s="9">
        <v>89</v>
      </c>
      <c r="J95" s="9">
        <v>60</v>
      </c>
      <c r="K95" s="9">
        <v>19</v>
      </c>
    </row>
    <row r="96" spans="1:11">
      <c r="A96" s="9">
        <v>20180618</v>
      </c>
      <c r="B96" s="9">
        <v>160</v>
      </c>
      <c r="C96" s="9">
        <v>129</v>
      </c>
      <c r="D96" s="9">
        <v>187</v>
      </c>
      <c r="E96" s="9">
        <v>15</v>
      </c>
      <c r="F96" s="9">
        <v>780</v>
      </c>
      <c r="G96" s="9">
        <v>9</v>
      </c>
      <c r="H96" s="9">
        <v>2</v>
      </c>
      <c r="I96" s="9">
        <v>94</v>
      </c>
      <c r="J96" s="9">
        <v>68</v>
      </c>
      <c r="K96" s="9">
        <v>13</v>
      </c>
    </row>
    <row r="97" spans="1:11">
      <c r="A97" s="9">
        <v>20180619</v>
      </c>
      <c r="B97" s="9">
        <v>175</v>
      </c>
      <c r="C97" s="9">
        <v>138</v>
      </c>
      <c r="D97" s="9">
        <v>201</v>
      </c>
      <c r="E97" s="9">
        <v>2</v>
      </c>
      <c r="F97" s="9">
        <v>742</v>
      </c>
      <c r="G97" s="9">
        <v>1</v>
      </c>
      <c r="H97" s="9">
        <v>1</v>
      </c>
      <c r="I97" s="9">
        <v>92</v>
      </c>
      <c r="J97" s="9">
        <v>75</v>
      </c>
      <c r="K97" s="9">
        <v>13</v>
      </c>
    </row>
    <row r="98" spans="1:11">
      <c r="A98" s="9">
        <v>20180620</v>
      </c>
      <c r="B98" s="9">
        <v>191</v>
      </c>
      <c r="C98" s="9">
        <v>141</v>
      </c>
      <c r="D98" s="9">
        <v>259</v>
      </c>
      <c r="E98" s="9">
        <v>77</v>
      </c>
      <c r="F98" s="9">
        <v>2005</v>
      </c>
      <c r="G98" s="9">
        <v>0</v>
      </c>
      <c r="H98" s="9">
        <v>0</v>
      </c>
      <c r="I98" s="9">
        <v>98</v>
      </c>
      <c r="J98" s="9">
        <v>51</v>
      </c>
      <c r="K98" s="9">
        <v>36</v>
      </c>
    </row>
    <row r="99" spans="1:11">
      <c r="A99" s="9">
        <v>20180621</v>
      </c>
      <c r="B99" s="9">
        <v>146</v>
      </c>
      <c r="C99" s="9">
        <v>104</v>
      </c>
      <c r="D99" s="9">
        <v>174</v>
      </c>
      <c r="E99" s="9">
        <v>88</v>
      </c>
      <c r="F99" s="9">
        <v>2167</v>
      </c>
      <c r="G99" s="9">
        <v>5</v>
      </c>
      <c r="H99" s="9">
        <v>3</v>
      </c>
      <c r="I99" s="9">
        <v>97</v>
      </c>
      <c r="J99" s="9">
        <v>42</v>
      </c>
      <c r="K99" s="9">
        <v>35</v>
      </c>
    </row>
    <row r="100" spans="1:11">
      <c r="A100" s="9">
        <v>20180622</v>
      </c>
      <c r="B100" s="9">
        <v>132</v>
      </c>
      <c r="C100" s="9">
        <v>90</v>
      </c>
      <c r="D100" s="9">
        <v>165</v>
      </c>
      <c r="E100" s="9">
        <v>22</v>
      </c>
      <c r="F100" s="9">
        <v>1333</v>
      </c>
      <c r="G100" s="9">
        <v>7</v>
      </c>
      <c r="H100" s="9">
        <v>4</v>
      </c>
      <c r="I100" s="9">
        <v>84</v>
      </c>
      <c r="J100" s="9">
        <v>55</v>
      </c>
      <c r="K100" s="9">
        <v>21</v>
      </c>
    </row>
    <row r="101" spans="1:11">
      <c r="A101" s="9">
        <v>20180623</v>
      </c>
      <c r="B101" s="9">
        <v>144</v>
      </c>
      <c r="C101" s="9">
        <v>82</v>
      </c>
      <c r="D101" s="9">
        <v>196</v>
      </c>
      <c r="E101" s="9">
        <v>42</v>
      </c>
      <c r="F101" s="9">
        <v>1487</v>
      </c>
      <c r="G101" s="9">
        <v>0</v>
      </c>
      <c r="H101" s="9">
        <v>-1</v>
      </c>
      <c r="I101" s="9">
        <v>88</v>
      </c>
      <c r="J101" s="9">
        <v>48</v>
      </c>
      <c r="K101" s="9">
        <v>24</v>
      </c>
    </row>
    <row r="102" spans="1:11">
      <c r="A102" s="9">
        <v>20180624</v>
      </c>
      <c r="B102" s="9">
        <v>141</v>
      </c>
      <c r="C102" s="9">
        <v>93</v>
      </c>
      <c r="D102" s="9">
        <v>175</v>
      </c>
      <c r="E102" s="9">
        <v>5</v>
      </c>
      <c r="F102" s="9">
        <v>1014</v>
      </c>
      <c r="G102" s="9">
        <v>0</v>
      </c>
      <c r="H102" s="9">
        <v>-1</v>
      </c>
      <c r="I102" s="9">
        <v>95</v>
      </c>
      <c r="J102" s="9">
        <v>63</v>
      </c>
      <c r="K102" s="9">
        <v>16</v>
      </c>
    </row>
    <row r="103" spans="1:11">
      <c r="A103" s="9">
        <v>20180625</v>
      </c>
      <c r="B103" s="9">
        <v>160</v>
      </c>
      <c r="C103" s="9">
        <v>93</v>
      </c>
      <c r="D103" s="9">
        <v>219</v>
      </c>
      <c r="E103" s="9">
        <v>81</v>
      </c>
      <c r="F103" s="9">
        <v>2044</v>
      </c>
      <c r="G103" s="9">
        <v>0</v>
      </c>
      <c r="H103" s="9">
        <v>0</v>
      </c>
      <c r="I103" s="9">
        <v>98</v>
      </c>
      <c r="J103" s="9">
        <v>47</v>
      </c>
      <c r="K103" s="9">
        <v>34</v>
      </c>
    </row>
    <row r="104" spans="1:11">
      <c r="A104" s="9">
        <v>20180626</v>
      </c>
      <c r="B104" s="9">
        <v>167</v>
      </c>
      <c r="C104" s="9">
        <v>74</v>
      </c>
      <c r="D104" s="9">
        <v>244</v>
      </c>
      <c r="E104" s="9">
        <v>123</v>
      </c>
      <c r="F104" s="9">
        <v>2873</v>
      </c>
      <c r="G104" s="9">
        <v>0</v>
      </c>
      <c r="H104" s="9">
        <v>0</v>
      </c>
      <c r="I104" s="9">
        <v>96</v>
      </c>
      <c r="J104" s="9">
        <v>39</v>
      </c>
      <c r="K104" s="9">
        <v>49</v>
      </c>
    </row>
    <row r="105" spans="1:11">
      <c r="A105" s="9">
        <v>20180627</v>
      </c>
      <c r="B105" s="9">
        <v>187</v>
      </c>
      <c r="C105" s="9">
        <v>103</v>
      </c>
      <c r="D105" s="9">
        <v>265</v>
      </c>
      <c r="E105" s="9">
        <v>119</v>
      </c>
      <c r="F105" s="9">
        <v>2681</v>
      </c>
      <c r="G105" s="9">
        <v>0</v>
      </c>
      <c r="H105" s="9">
        <v>0</v>
      </c>
      <c r="I105" s="9">
        <v>95</v>
      </c>
      <c r="J105" s="9">
        <v>52</v>
      </c>
      <c r="K105" s="9">
        <v>48</v>
      </c>
    </row>
    <row r="106" spans="1:11">
      <c r="A106" s="9">
        <v>20180628</v>
      </c>
      <c r="B106" s="9">
        <v>219</v>
      </c>
      <c r="C106" s="9">
        <v>144</v>
      </c>
      <c r="D106" s="9">
        <v>290</v>
      </c>
      <c r="E106" s="9">
        <v>138</v>
      </c>
      <c r="F106" s="9">
        <v>2649</v>
      </c>
      <c r="G106" s="9">
        <v>0</v>
      </c>
      <c r="H106" s="9">
        <v>0</v>
      </c>
      <c r="I106" s="9">
        <v>95</v>
      </c>
      <c r="J106" s="9">
        <v>32</v>
      </c>
      <c r="K106" s="9">
        <v>50</v>
      </c>
    </row>
    <row r="107" spans="1:11">
      <c r="A107" s="9">
        <v>20180629</v>
      </c>
      <c r="B107" s="9">
        <v>208</v>
      </c>
      <c r="C107" s="9">
        <v>139</v>
      </c>
      <c r="D107" s="9">
        <v>283</v>
      </c>
      <c r="E107" s="9">
        <v>155</v>
      </c>
      <c r="F107" s="9">
        <v>2999</v>
      </c>
      <c r="G107" s="9">
        <v>0</v>
      </c>
      <c r="H107" s="9">
        <v>0</v>
      </c>
      <c r="I107" s="9">
        <v>87</v>
      </c>
      <c r="J107" s="9">
        <v>29</v>
      </c>
      <c r="K107" s="9">
        <v>55</v>
      </c>
    </row>
    <row r="108" spans="1:11">
      <c r="A108" s="9">
        <v>20180630</v>
      </c>
      <c r="B108" s="9">
        <v>213</v>
      </c>
      <c r="C108" s="9">
        <v>132</v>
      </c>
      <c r="D108" s="9">
        <v>284</v>
      </c>
      <c r="E108" s="9">
        <v>153</v>
      </c>
      <c r="F108" s="9">
        <v>3059</v>
      </c>
      <c r="G108" s="9">
        <v>0</v>
      </c>
      <c r="H108" s="9">
        <v>0</v>
      </c>
      <c r="I108" s="9">
        <v>92</v>
      </c>
      <c r="J108" s="9">
        <v>20</v>
      </c>
      <c r="K108" s="9">
        <v>57</v>
      </c>
    </row>
    <row r="109" spans="1:11">
      <c r="A109" s="9">
        <v>20180701</v>
      </c>
      <c r="B109" s="9">
        <v>210</v>
      </c>
      <c r="C109" s="9">
        <v>151</v>
      </c>
      <c r="D109" s="9">
        <v>263</v>
      </c>
      <c r="E109" s="9">
        <v>155</v>
      </c>
      <c r="F109" s="9">
        <v>3100</v>
      </c>
      <c r="G109" s="9">
        <v>0</v>
      </c>
      <c r="H109" s="9">
        <v>0</v>
      </c>
      <c r="I109" s="9">
        <v>50</v>
      </c>
      <c r="J109" s="9">
        <v>23</v>
      </c>
      <c r="K109" s="9">
        <v>57</v>
      </c>
    </row>
    <row r="110" spans="1:11">
      <c r="A110" s="9">
        <v>20180702</v>
      </c>
      <c r="B110" s="9">
        <v>205</v>
      </c>
      <c r="C110" s="9">
        <v>123</v>
      </c>
      <c r="D110" s="9">
        <v>273</v>
      </c>
      <c r="E110" s="9">
        <v>155</v>
      </c>
      <c r="F110" s="9">
        <v>3075</v>
      </c>
      <c r="G110" s="9">
        <v>0</v>
      </c>
      <c r="H110" s="9">
        <v>0</v>
      </c>
      <c r="I110" s="9">
        <v>64</v>
      </c>
      <c r="J110" s="9">
        <v>24</v>
      </c>
      <c r="K110" s="9">
        <v>56</v>
      </c>
    </row>
    <row r="111" spans="1:11">
      <c r="A111" s="9">
        <v>20180703</v>
      </c>
      <c r="B111" s="9">
        <v>207</v>
      </c>
      <c r="C111" s="9">
        <v>126</v>
      </c>
      <c r="D111" s="9">
        <v>288</v>
      </c>
      <c r="E111" s="9">
        <v>141</v>
      </c>
      <c r="F111" s="9">
        <v>2962</v>
      </c>
      <c r="G111" s="9">
        <v>0</v>
      </c>
      <c r="H111" s="9">
        <v>0</v>
      </c>
      <c r="I111" s="9">
        <v>79</v>
      </c>
      <c r="J111" s="9">
        <v>26</v>
      </c>
      <c r="K111" s="9">
        <v>55</v>
      </c>
    </row>
    <row r="112" spans="1:11">
      <c r="A112" s="9">
        <v>20180704</v>
      </c>
      <c r="B112" s="9">
        <v>203</v>
      </c>
      <c r="C112" s="9">
        <v>126</v>
      </c>
      <c r="D112" s="9">
        <v>287</v>
      </c>
      <c r="E112" s="9">
        <v>103</v>
      </c>
      <c r="F112" s="9">
        <v>2397</v>
      </c>
      <c r="G112" s="9">
        <v>0</v>
      </c>
      <c r="H112" s="9">
        <v>0</v>
      </c>
      <c r="I112" s="9">
        <v>90</v>
      </c>
      <c r="J112" s="9">
        <v>34</v>
      </c>
      <c r="K112" s="9">
        <v>44</v>
      </c>
    </row>
    <row r="113" spans="1:11">
      <c r="A113" s="9">
        <v>20180705</v>
      </c>
      <c r="B113" s="9">
        <v>189</v>
      </c>
      <c r="C113" s="9">
        <v>125</v>
      </c>
      <c r="D113" s="9">
        <v>259</v>
      </c>
      <c r="E113" s="9">
        <v>141</v>
      </c>
      <c r="F113" s="9">
        <v>2812</v>
      </c>
      <c r="G113" s="9">
        <v>0</v>
      </c>
      <c r="H113" s="9">
        <v>0</v>
      </c>
      <c r="I113" s="9">
        <v>95</v>
      </c>
      <c r="J113" s="9">
        <v>39</v>
      </c>
      <c r="K113" s="9">
        <v>50</v>
      </c>
    </row>
    <row r="114" spans="1:11">
      <c r="A114" s="9">
        <v>20180706</v>
      </c>
      <c r="B114" s="9">
        <v>198</v>
      </c>
      <c r="C114" s="9">
        <v>134</v>
      </c>
      <c r="D114" s="9">
        <v>262</v>
      </c>
      <c r="E114" s="9">
        <v>85</v>
      </c>
      <c r="F114" s="9">
        <v>2415</v>
      </c>
      <c r="G114" s="9">
        <v>0</v>
      </c>
      <c r="H114" s="9">
        <v>0</v>
      </c>
      <c r="I114" s="9">
        <v>90</v>
      </c>
      <c r="J114" s="9">
        <v>35</v>
      </c>
      <c r="K114" s="9">
        <v>44</v>
      </c>
    </row>
    <row r="115" spans="1:11">
      <c r="A115" s="9">
        <v>20180707</v>
      </c>
      <c r="B115" s="9">
        <v>186</v>
      </c>
      <c r="C115" s="9">
        <v>98</v>
      </c>
      <c r="D115" s="9">
        <v>260</v>
      </c>
      <c r="E115" s="9">
        <v>146</v>
      </c>
      <c r="F115" s="9">
        <v>2785</v>
      </c>
      <c r="G115" s="9">
        <v>0</v>
      </c>
      <c r="H115" s="9">
        <v>0</v>
      </c>
      <c r="I115" s="9">
        <v>84</v>
      </c>
      <c r="J115" s="9">
        <v>32</v>
      </c>
      <c r="K115" s="9">
        <v>49</v>
      </c>
    </row>
    <row r="116" spans="1:11">
      <c r="A116" s="9">
        <v>20180708</v>
      </c>
      <c r="B116" s="9">
        <v>179</v>
      </c>
      <c r="C116" s="9">
        <v>82</v>
      </c>
      <c r="D116" s="9">
        <v>251</v>
      </c>
      <c r="E116" s="9">
        <v>151</v>
      </c>
      <c r="F116" s="9">
        <v>2925</v>
      </c>
      <c r="G116" s="9">
        <v>0</v>
      </c>
      <c r="H116" s="9">
        <v>0</v>
      </c>
      <c r="I116" s="9">
        <v>94</v>
      </c>
      <c r="J116" s="9">
        <v>33</v>
      </c>
      <c r="K116" s="9">
        <v>51</v>
      </c>
    </row>
    <row r="117" spans="1:11">
      <c r="A117" s="9">
        <v>20180709</v>
      </c>
      <c r="B117" s="9">
        <v>169</v>
      </c>
      <c r="C117" s="9">
        <v>92</v>
      </c>
      <c r="D117" s="9">
        <v>231</v>
      </c>
      <c r="E117" s="9">
        <v>30</v>
      </c>
      <c r="F117" s="9">
        <v>1543</v>
      </c>
      <c r="G117" s="9">
        <v>0</v>
      </c>
      <c r="H117" s="9">
        <v>-1</v>
      </c>
      <c r="I117" s="9">
        <v>97</v>
      </c>
      <c r="J117" s="9">
        <v>54</v>
      </c>
      <c r="K117" s="9">
        <v>27</v>
      </c>
    </row>
    <row r="118" spans="1:11">
      <c r="A118" s="9">
        <v>20180710</v>
      </c>
      <c r="B118" s="9">
        <v>161</v>
      </c>
      <c r="C118" s="9">
        <v>120</v>
      </c>
      <c r="D118" s="9">
        <v>220</v>
      </c>
      <c r="E118" s="9">
        <v>64</v>
      </c>
      <c r="F118" s="9">
        <v>1395</v>
      </c>
      <c r="G118" s="9">
        <v>16</v>
      </c>
      <c r="H118" s="9">
        <v>21</v>
      </c>
      <c r="I118" s="9">
        <v>95</v>
      </c>
      <c r="J118" s="9">
        <v>45</v>
      </c>
      <c r="K118" s="9">
        <v>24</v>
      </c>
    </row>
    <row r="119" spans="1:11">
      <c r="A119" s="9">
        <v>20180711</v>
      </c>
      <c r="B119" s="9">
        <v>170</v>
      </c>
      <c r="C119" s="9">
        <v>76</v>
      </c>
      <c r="D119" s="9">
        <v>232</v>
      </c>
      <c r="E119" s="9">
        <v>65</v>
      </c>
      <c r="F119" s="9">
        <v>1668</v>
      </c>
      <c r="G119" s="9">
        <v>0</v>
      </c>
      <c r="H119" s="9">
        <v>-1</v>
      </c>
      <c r="I119" s="9">
        <v>96</v>
      </c>
      <c r="J119" s="9">
        <v>54</v>
      </c>
      <c r="K119" s="9">
        <v>29</v>
      </c>
    </row>
    <row r="120" spans="1:11">
      <c r="A120" s="9">
        <v>20180712</v>
      </c>
      <c r="B120" s="9">
        <v>193</v>
      </c>
      <c r="C120" s="9">
        <v>118</v>
      </c>
      <c r="D120" s="9">
        <v>264</v>
      </c>
      <c r="E120" s="9">
        <v>136</v>
      </c>
      <c r="F120" s="9">
        <v>2845</v>
      </c>
      <c r="G120" s="9">
        <v>0</v>
      </c>
      <c r="H120" s="9">
        <v>0</v>
      </c>
      <c r="I120" s="9">
        <v>97</v>
      </c>
      <c r="J120" s="9">
        <v>39</v>
      </c>
      <c r="K120" s="9">
        <v>51</v>
      </c>
    </row>
    <row r="121" spans="1:11">
      <c r="A121" s="9">
        <v>20180713</v>
      </c>
      <c r="B121" s="9">
        <v>187</v>
      </c>
      <c r="C121" s="9">
        <v>102</v>
      </c>
      <c r="D121" s="9">
        <v>269</v>
      </c>
      <c r="E121" s="9">
        <v>126</v>
      </c>
      <c r="F121" s="9">
        <v>2776</v>
      </c>
      <c r="G121" s="9">
        <v>0</v>
      </c>
      <c r="H121" s="9">
        <v>0</v>
      </c>
      <c r="I121" s="9">
        <v>99</v>
      </c>
      <c r="J121" s="9">
        <v>38</v>
      </c>
      <c r="K121" s="9">
        <v>49</v>
      </c>
    </row>
    <row r="122" spans="1:11">
      <c r="A122" s="9">
        <v>20180714</v>
      </c>
      <c r="B122" s="9">
        <v>191</v>
      </c>
      <c r="C122" s="9">
        <v>112</v>
      </c>
      <c r="D122" s="9">
        <v>263</v>
      </c>
      <c r="E122" s="9">
        <v>144</v>
      </c>
      <c r="F122" s="9">
        <v>2858</v>
      </c>
      <c r="G122" s="9">
        <v>0</v>
      </c>
      <c r="H122" s="9">
        <v>0</v>
      </c>
      <c r="I122" s="9">
        <v>93</v>
      </c>
      <c r="J122" s="9">
        <v>37</v>
      </c>
      <c r="K122" s="9">
        <v>51</v>
      </c>
    </row>
    <row r="123" spans="1:11">
      <c r="A123" s="9">
        <v>20180715</v>
      </c>
      <c r="B123" s="9">
        <v>214</v>
      </c>
      <c r="C123" s="9">
        <v>126</v>
      </c>
      <c r="D123" s="9">
        <v>291</v>
      </c>
      <c r="E123" s="9">
        <v>150</v>
      </c>
      <c r="F123" s="9">
        <v>2892</v>
      </c>
      <c r="G123" s="9">
        <v>0</v>
      </c>
      <c r="H123" s="9">
        <v>0</v>
      </c>
      <c r="I123" s="9">
        <v>89</v>
      </c>
      <c r="J123" s="9">
        <v>26</v>
      </c>
      <c r="K123" s="9">
        <v>54</v>
      </c>
    </row>
    <row r="124" spans="1:11">
      <c r="A124" s="9">
        <v>20180716</v>
      </c>
      <c r="B124" s="9">
        <v>233</v>
      </c>
      <c r="C124" s="9">
        <v>155</v>
      </c>
      <c r="D124" s="9">
        <v>306</v>
      </c>
      <c r="E124" s="9">
        <v>137</v>
      </c>
      <c r="F124" s="9">
        <v>2716</v>
      </c>
      <c r="G124" s="9">
        <v>0</v>
      </c>
      <c r="H124" s="9">
        <v>0</v>
      </c>
      <c r="I124" s="9">
        <v>73</v>
      </c>
      <c r="J124" s="9">
        <v>24</v>
      </c>
      <c r="K124" s="9">
        <v>52</v>
      </c>
    </row>
    <row r="125" spans="1:11">
      <c r="A125" s="9">
        <v>20180717</v>
      </c>
      <c r="B125" s="9">
        <v>212</v>
      </c>
      <c r="C125" s="9">
        <v>126</v>
      </c>
      <c r="D125" s="9">
        <v>281</v>
      </c>
      <c r="E125" s="9">
        <v>129</v>
      </c>
      <c r="F125" s="9">
        <v>2575</v>
      </c>
      <c r="G125" s="9">
        <v>0</v>
      </c>
      <c r="H125" s="9">
        <v>0</v>
      </c>
      <c r="I125" s="9">
        <v>89</v>
      </c>
      <c r="J125" s="9">
        <v>38</v>
      </c>
      <c r="K125" s="9">
        <v>48</v>
      </c>
    </row>
    <row r="126" spans="1:11">
      <c r="A126" s="9">
        <v>20180718</v>
      </c>
      <c r="B126" s="9">
        <v>196</v>
      </c>
      <c r="C126" s="9">
        <v>91</v>
      </c>
      <c r="D126" s="9">
        <v>260</v>
      </c>
      <c r="E126" s="9">
        <v>87</v>
      </c>
      <c r="F126" s="9">
        <v>2020</v>
      </c>
      <c r="G126" s="9">
        <v>0</v>
      </c>
      <c r="H126" s="9">
        <v>0</v>
      </c>
      <c r="I126" s="9">
        <v>93</v>
      </c>
      <c r="J126" s="9">
        <v>34</v>
      </c>
      <c r="K126" s="9">
        <v>37</v>
      </c>
    </row>
    <row r="127" spans="1:11">
      <c r="A127" s="9">
        <v>20180719</v>
      </c>
      <c r="B127" s="9">
        <v>210</v>
      </c>
      <c r="C127" s="9">
        <v>128</v>
      </c>
      <c r="D127" s="9">
        <v>277</v>
      </c>
      <c r="E127" s="9">
        <v>59</v>
      </c>
      <c r="F127" s="9">
        <v>1701</v>
      </c>
      <c r="G127" s="9">
        <v>0</v>
      </c>
      <c r="H127" s="9">
        <v>0</v>
      </c>
      <c r="I127" s="9">
        <v>89</v>
      </c>
      <c r="J127" s="9">
        <v>33</v>
      </c>
      <c r="K127" s="9">
        <v>32</v>
      </c>
    </row>
    <row r="128" spans="1:11">
      <c r="A128" s="9">
        <v>20180720</v>
      </c>
      <c r="B128" s="9">
        <v>197</v>
      </c>
      <c r="C128" s="9">
        <v>83</v>
      </c>
      <c r="D128" s="9">
        <v>273</v>
      </c>
      <c r="E128" s="9">
        <v>122</v>
      </c>
      <c r="F128" s="9">
        <v>2510</v>
      </c>
      <c r="G128" s="9">
        <v>0</v>
      </c>
      <c r="H128" s="9">
        <v>0</v>
      </c>
      <c r="I128" s="9">
        <v>97</v>
      </c>
      <c r="J128" s="9">
        <v>33</v>
      </c>
      <c r="K128" s="9">
        <v>45</v>
      </c>
    </row>
    <row r="129" spans="1:11">
      <c r="A129" s="9">
        <v>20180721</v>
      </c>
      <c r="B129" s="9">
        <v>216</v>
      </c>
      <c r="C129" s="9">
        <v>135</v>
      </c>
      <c r="D129" s="9">
        <v>291</v>
      </c>
      <c r="E129" s="9">
        <v>115</v>
      </c>
      <c r="F129" s="9">
        <v>2372</v>
      </c>
      <c r="G129" s="9">
        <v>0</v>
      </c>
      <c r="H129" s="9">
        <v>0</v>
      </c>
      <c r="I129" s="9">
        <v>88</v>
      </c>
      <c r="J129" s="9">
        <v>35</v>
      </c>
      <c r="K129" s="9">
        <v>44</v>
      </c>
    </row>
    <row r="130" spans="1:11">
      <c r="A130" s="9">
        <v>20180722</v>
      </c>
      <c r="B130" s="9">
        <v>208</v>
      </c>
      <c r="C130" s="9">
        <v>132</v>
      </c>
      <c r="D130" s="9">
        <v>289</v>
      </c>
      <c r="E130" s="9">
        <v>113</v>
      </c>
      <c r="F130" s="9">
        <v>2241</v>
      </c>
      <c r="G130" s="9">
        <v>0</v>
      </c>
      <c r="H130" s="9">
        <v>0</v>
      </c>
      <c r="I130" s="9">
        <v>94</v>
      </c>
      <c r="J130" s="9">
        <v>29</v>
      </c>
      <c r="K130" s="9">
        <v>41</v>
      </c>
    </row>
    <row r="131" spans="1:11">
      <c r="A131" s="9">
        <v>20180723</v>
      </c>
      <c r="B131" s="9">
        <v>225</v>
      </c>
      <c r="C131" s="9">
        <v>113</v>
      </c>
      <c r="D131" s="9">
        <v>312</v>
      </c>
      <c r="E131" s="9">
        <v>117</v>
      </c>
      <c r="F131" s="9">
        <v>2397</v>
      </c>
      <c r="G131" s="9">
        <v>0</v>
      </c>
      <c r="H131" s="9">
        <v>0</v>
      </c>
      <c r="I131" s="9">
        <v>95</v>
      </c>
      <c r="J131" s="9">
        <v>36</v>
      </c>
      <c r="K131" s="9">
        <v>46</v>
      </c>
    </row>
    <row r="132" spans="1:11">
      <c r="A132" s="9">
        <v>20180724</v>
      </c>
      <c r="B132" s="9">
        <v>259</v>
      </c>
      <c r="C132" s="9">
        <v>169</v>
      </c>
      <c r="D132" s="9">
        <v>332</v>
      </c>
      <c r="E132" s="9">
        <v>102</v>
      </c>
      <c r="F132" s="9">
        <v>2232</v>
      </c>
      <c r="G132" s="9">
        <v>0</v>
      </c>
      <c r="H132" s="9">
        <v>0</v>
      </c>
      <c r="I132" s="9">
        <v>91</v>
      </c>
      <c r="J132" s="9">
        <v>30</v>
      </c>
      <c r="K132" s="9">
        <v>45</v>
      </c>
    </row>
    <row r="133" spans="1:11">
      <c r="A133" s="9">
        <v>20180725</v>
      </c>
      <c r="B133" s="9">
        <v>267</v>
      </c>
      <c r="C133" s="9">
        <v>210</v>
      </c>
      <c r="D133" s="9">
        <v>334</v>
      </c>
      <c r="E133" s="9">
        <v>117</v>
      </c>
      <c r="F133" s="9">
        <v>2416</v>
      </c>
      <c r="G133" s="9">
        <v>0</v>
      </c>
      <c r="H133" s="9">
        <v>0</v>
      </c>
      <c r="I133" s="9">
        <v>65</v>
      </c>
      <c r="J133" s="9">
        <v>32</v>
      </c>
      <c r="K133" s="9">
        <v>49</v>
      </c>
    </row>
    <row r="134" spans="1:11">
      <c r="A134" s="9">
        <v>20180726</v>
      </c>
      <c r="B134" s="9">
        <v>290</v>
      </c>
      <c r="C134" s="9">
        <v>194</v>
      </c>
      <c r="D134" s="9">
        <v>370</v>
      </c>
      <c r="E134" s="9">
        <v>118</v>
      </c>
      <c r="F134" s="9">
        <v>2538</v>
      </c>
      <c r="G134" s="9">
        <v>0</v>
      </c>
      <c r="H134" s="9">
        <v>-1</v>
      </c>
      <c r="I134" s="9">
        <v>80</v>
      </c>
      <c r="J134" s="9">
        <v>23</v>
      </c>
      <c r="K134" s="9">
        <v>53</v>
      </c>
    </row>
    <row r="135" spans="1:11">
      <c r="A135" s="9">
        <v>20180727</v>
      </c>
      <c r="B135" s="9">
        <v>303</v>
      </c>
      <c r="C135" s="9">
        <v>244</v>
      </c>
      <c r="D135" s="9">
        <v>361</v>
      </c>
      <c r="E135" s="9">
        <v>140</v>
      </c>
      <c r="F135" s="9">
        <v>2566</v>
      </c>
      <c r="G135" s="9">
        <v>0</v>
      </c>
      <c r="H135" s="9">
        <v>0</v>
      </c>
      <c r="I135" s="9">
        <v>43</v>
      </c>
      <c r="J135" s="9">
        <v>19</v>
      </c>
      <c r="K135" s="9">
        <v>54</v>
      </c>
    </row>
    <row r="136" spans="1:11">
      <c r="A136" s="9">
        <v>20180728</v>
      </c>
      <c r="B136" s="9">
        <v>211</v>
      </c>
      <c r="C136" s="9">
        <v>119</v>
      </c>
      <c r="D136" s="9">
        <v>275</v>
      </c>
      <c r="E136" s="9">
        <v>68</v>
      </c>
      <c r="F136" s="9">
        <v>1548</v>
      </c>
      <c r="G136" s="9">
        <v>14</v>
      </c>
      <c r="H136" s="9">
        <v>82</v>
      </c>
      <c r="I136" s="9">
        <v>92</v>
      </c>
      <c r="J136" s="9">
        <v>44</v>
      </c>
      <c r="K136" s="9">
        <v>29</v>
      </c>
    </row>
    <row r="137" spans="1:11">
      <c r="A137" s="9">
        <v>20180729</v>
      </c>
      <c r="B137" s="9">
        <v>222</v>
      </c>
      <c r="C137" s="9">
        <v>121</v>
      </c>
      <c r="D137" s="9">
        <v>278</v>
      </c>
      <c r="E137" s="9">
        <v>45</v>
      </c>
      <c r="F137" s="9">
        <v>1775</v>
      </c>
      <c r="G137" s="9">
        <v>0</v>
      </c>
      <c r="H137" s="9">
        <v>-1</v>
      </c>
      <c r="I137" s="9">
        <v>81</v>
      </c>
      <c r="J137" s="9">
        <v>28</v>
      </c>
      <c r="K137" s="9">
        <v>34</v>
      </c>
    </row>
    <row r="138" spans="1:11">
      <c r="A138" s="9">
        <v>20180730</v>
      </c>
      <c r="B138" s="9">
        <v>251</v>
      </c>
      <c r="C138" s="9">
        <v>181</v>
      </c>
      <c r="D138" s="9">
        <v>322</v>
      </c>
      <c r="E138" s="9">
        <v>93</v>
      </c>
      <c r="F138" s="9">
        <v>2201</v>
      </c>
      <c r="G138" s="9">
        <v>0</v>
      </c>
      <c r="H138" s="9">
        <v>-1</v>
      </c>
      <c r="I138" s="9">
        <v>87</v>
      </c>
      <c r="J138" s="9">
        <v>32</v>
      </c>
      <c r="K138" s="9">
        <v>43</v>
      </c>
    </row>
    <row r="139" spans="1:11">
      <c r="A139" s="9">
        <v>20180731</v>
      </c>
      <c r="B139" s="9">
        <v>221</v>
      </c>
      <c r="C139" s="9">
        <v>146</v>
      </c>
      <c r="D139" s="9">
        <v>285</v>
      </c>
      <c r="E139" s="9">
        <v>110</v>
      </c>
      <c r="F139" s="9">
        <v>2282</v>
      </c>
      <c r="G139" s="9">
        <v>0</v>
      </c>
      <c r="H139" s="9">
        <v>0</v>
      </c>
      <c r="I139" s="9">
        <v>91</v>
      </c>
      <c r="J139" s="9">
        <v>39</v>
      </c>
      <c r="K139" s="9">
        <v>43</v>
      </c>
    </row>
    <row r="140" spans="1:11">
      <c r="A140" s="9">
        <v>20180801</v>
      </c>
      <c r="B140" s="9">
        <v>213</v>
      </c>
      <c r="C140" s="9">
        <v>125</v>
      </c>
      <c r="D140" s="9">
        <v>283</v>
      </c>
      <c r="E140" s="9">
        <v>61</v>
      </c>
      <c r="F140" s="9">
        <v>1718</v>
      </c>
      <c r="G140" s="9">
        <v>0</v>
      </c>
      <c r="H140" s="9">
        <v>0</v>
      </c>
      <c r="I140" s="9">
        <v>94</v>
      </c>
      <c r="J140" s="9">
        <v>37</v>
      </c>
      <c r="K140" s="9">
        <v>32</v>
      </c>
    </row>
    <row r="141" spans="1:11">
      <c r="A141" s="9">
        <v>20180802</v>
      </c>
      <c r="B141" s="9">
        <v>235</v>
      </c>
      <c r="C141" s="9">
        <v>131</v>
      </c>
      <c r="D141" s="9">
        <v>322</v>
      </c>
      <c r="E141" s="9">
        <v>112</v>
      </c>
      <c r="F141" s="9">
        <v>2270</v>
      </c>
      <c r="G141" s="9">
        <v>0</v>
      </c>
      <c r="H141" s="9">
        <v>0</v>
      </c>
      <c r="I141" s="9">
        <v>89</v>
      </c>
      <c r="J141" s="9">
        <v>32</v>
      </c>
      <c r="K141" s="9">
        <v>44</v>
      </c>
    </row>
    <row r="142" spans="1:11">
      <c r="A142" s="9">
        <v>20180803</v>
      </c>
      <c r="B142" s="9">
        <v>250</v>
      </c>
      <c r="C142" s="9">
        <v>142</v>
      </c>
      <c r="D142" s="9">
        <v>334</v>
      </c>
      <c r="E142" s="9">
        <v>140</v>
      </c>
      <c r="F142" s="9">
        <v>2480</v>
      </c>
      <c r="G142" s="9">
        <v>0</v>
      </c>
      <c r="H142" s="9">
        <v>0</v>
      </c>
      <c r="I142" s="9">
        <v>90</v>
      </c>
      <c r="J142" s="9">
        <v>30</v>
      </c>
      <c r="K142" s="9">
        <v>49</v>
      </c>
    </row>
    <row r="143" spans="1:11">
      <c r="A143" s="9">
        <v>20180804</v>
      </c>
      <c r="B143" s="9">
        <v>231</v>
      </c>
      <c r="C143" s="9">
        <v>161</v>
      </c>
      <c r="D143" s="9">
        <v>308</v>
      </c>
      <c r="E143" s="9">
        <v>105</v>
      </c>
      <c r="F143" s="9">
        <v>2068</v>
      </c>
      <c r="G143" s="9">
        <v>0</v>
      </c>
      <c r="H143" s="9">
        <v>0</v>
      </c>
      <c r="I143" s="9">
        <v>95</v>
      </c>
      <c r="J143" s="9">
        <v>41</v>
      </c>
      <c r="K143" s="9">
        <v>40</v>
      </c>
    </row>
    <row r="144" spans="1:11">
      <c r="A144" s="9">
        <v>20180805</v>
      </c>
      <c r="B144" s="9">
        <v>206</v>
      </c>
      <c r="C144" s="9">
        <v>143</v>
      </c>
      <c r="D144" s="9">
        <v>272</v>
      </c>
      <c r="E144" s="9">
        <v>135</v>
      </c>
      <c r="F144" s="9">
        <v>2457</v>
      </c>
      <c r="G144" s="9">
        <v>0</v>
      </c>
      <c r="H144" s="9">
        <v>0</v>
      </c>
      <c r="I144" s="9">
        <v>98</v>
      </c>
      <c r="J144" s="9">
        <v>38</v>
      </c>
      <c r="K144" s="9">
        <v>45</v>
      </c>
    </row>
    <row r="145" spans="1:11">
      <c r="A145" s="9">
        <v>20180806</v>
      </c>
      <c r="B145" s="9">
        <v>242</v>
      </c>
      <c r="C145" s="9">
        <v>155</v>
      </c>
      <c r="D145" s="9">
        <v>325</v>
      </c>
      <c r="E145" s="9">
        <v>141</v>
      </c>
      <c r="F145" s="9">
        <v>2557</v>
      </c>
      <c r="G145" s="9">
        <v>0</v>
      </c>
      <c r="H145" s="9">
        <v>0</v>
      </c>
      <c r="I145" s="9">
        <v>79</v>
      </c>
      <c r="J145" s="9">
        <v>23</v>
      </c>
      <c r="K145" s="9">
        <v>50</v>
      </c>
    </row>
    <row r="146" spans="1:11">
      <c r="A146" s="9">
        <v>20180807</v>
      </c>
      <c r="B146" s="9">
        <v>269</v>
      </c>
      <c r="C146" s="9">
        <v>139</v>
      </c>
      <c r="D146" s="9">
        <v>356</v>
      </c>
      <c r="E146" s="9">
        <v>115</v>
      </c>
      <c r="F146" s="9">
        <v>2354</v>
      </c>
      <c r="G146" s="9">
        <v>2</v>
      </c>
      <c r="H146" s="9">
        <v>2</v>
      </c>
      <c r="I146" s="9">
        <v>87</v>
      </c>
      <c r="J146" s="9">
        <v>17</v>
      </c>
      <c r="K146" s="9">
        <v>48</v>
      </c>
    </row>
    <row r="147" spans="1:11">
      <c r="A147" s="9">
        <v>20180808</v>
      </c>
      <c r="B147" s="9">
        <v>199</v>
      </c>
      <c r="C147" s="9">
        <v>114</v>
      </c>
      <c r="D147" s="9">
        <v>248</v>
      </c>
      <c r="E147" s="9">
        <v>15</v>
      </c>
      <c r="F147" s="9">
        <v>1025</v>
      </c>
      <c r="G147" s="9">
        <v>24</v>
      </c>
      <c r="H147" s="9">
        <v>19</v>
      </c>
      <c r="I147" s="9">
        <v>92</v>
      </c>
      <c r="J147" s="9">
        <v>52</v>
      </c>
      <c r="K147" s="9">
        <v>19</v>
      </c>
    </row>
    <row r="148" spans="1:11">
      <c r="A148" s="9">
        <v>20180809</v>
      </c>
      <c r="B148" s="9">
        <v>176</v>
      </c>
      <c r="C148" s="9">
        <v>101</v>
      </c>
      <c r="D148" s="9">
        <v>238</v>
      </c>
      <c r="E148" s="9">
        <v>46</v>
      </c>
      <c r="F148" s="9">
        <v>953</v>
      </c>
      <c r="G148" s="9">
        <v>46</v>
      </c>
      <c r="H148" s="9">
        <v>109</v>
      </c>
      <c r="I148" s="9">
        <v>97</v>
      </c>
      <c r="J148" s="9">
        <v>45</v>
      </c>
      <c r="K148" s="9">
        <v>17</v>
      </c>
    </row>
    <row r="149" spans="1:11">
      <c r="A149" s="9">
        <v>20180810</v>
      </c>
      <c r="B149" s="9">
        <v>170</v>
      </c>
      <c r="C149" s="9">
        <v>123</v>
      </c>
      <c r="D149" s="9">
        <v>219</v>
      </c>
      <c r="E149" s="9">
        <v>90</v>
      </c>
      <c r="F149" s="9">
        <v>1836</v>
      </c>
      <c r="G149" s="9">
        <v>33</v>
      </c>
      <c r="H149" s="9">
        <v>93</v>
      </c>
      <c r="I149" s="9">
        <v>97</v>
      </c>
      <c r="J149" s="9">
        <v>43</v>
      </c>
      <c r="K149" s="9">
        <v>32</v>
      </c>
    </row>
    <row r="150" spans="1:11">
      <c r="A150" s="9">
        <v>20180811</v>
      </c>
      <c r="B150" s="9">
        <v>155</v>
      </c>
      <c r="C150" s="9">
        <v>99</v>
      </c>
      <c r="D150" s="9">
        <v>221</v>
      </c>
      <c r="E150" s="9">
        <v>97</v>
      </c>
      <c r="F150" s="9">
        <v>1999</v>
      </c>
      <c r="G150" s="9">
        <v>0</v>
      </c>
      <c r="H150" s="9">
        <v>-1</v>
      </c>
      <c r="I150" s="9">
        <v>98</v>
      </c>
      <c r="J150" s="9">
        <v>41</v>
      </c>
      <c r="K150" s="9">
        <v>33</v>
      </c>
    </row>
    <row r="151" spans="1:11">
      <c r="A151" s="9">
        <v>20180812</v>
      </c>
      <c r="B151" s="9">
        <v>203</v>
      </c>
      <c r="C151" s="9">
        <v>87</v>
      </c>
      <c r="D151" s="9">
        <v>275</v>
      </c>
      <c r="E151" s="9">
        <v>55</v>
      </c>
      <c r="F151" s="9">
        <v>1856</v>
      </c>
      <c r="G151" s="9">
        <v>0</v>
      </c>
      <c r="H151" s="9">
        <v>0</v>
      </c>
      <c r="I151" s="9">
        <v>91</v>
      </c>
      <c r="J151" s="9">
        <v>36</v>
      </c>
      <c r="K151" s="9">
        <v>34</v>
      </c>
    </row>
    <row r="152" spans="1:11">
      <c r="A152" s="9">
        <v>20180813</v>
      </c>
      <c r="B152" s="9">
        <v>184</v>
      </c>
      <c r="C152" s="9">
        <v>154</v>
      </c>
      <c r="D152" s="9">
        <v>226</v>
      </c>
      <c r="E152" s="9">
        <v>15</v>
      </c>
      <c r="F152" s="9">
        <v>776</v>
      </c>
      <c r="G152" s="9">
        <v>36</v>
      </c>
      <c r="H152" s="9">
        <v>128</v>
      </c>
      <c r="I152" s="9">
        <v>98</v>
      </c>
      <c r="J152" s="9">
        <v>54</v>
      </c>
      <c r="K152" s="9">
        <v>14</v>
      </c>
    </row>
    <row r="153" spans="1:11">
      <c r="A153" s="9">
        <v>20180814</v>
      </c>
      <c r="B153" s="9">
        <v>192</v>
      </c>
      <c r="C153" s="9">
        <v>166</v>
      </c>
      <c r="D153" s="9">
        <v>239</v>
      </c>
      <c r="E153" s="9">
        <v>67</v>
      </c>
      <c r="F153" s="9">
        <v>1725</v>
      </c>
      <c r="G153" s="9">
        <v>7</v>
      </c>
      <c r="H153" s="9">
        <v>9</v>
      </c>
      <c r="I153" s="9">
        <v>98</v>
      </c>
      <c r="J153" s="9">
        <v>49</v>
      </c>
      <c r="K153" s="9">
        <v>31</v>
      </c>
    </row>
    <row r="154" spans="1:11">
      <c r="A154" s="9">
        <v>20180815</v>
      </c>
      <c r="B154" s="9">
        <v>189</v>
      </c>
      <c r="C154" s="9">
        <v>157</v>
      </c>
      <c r="D154" s="9">
        <v>232</v>
      </c>
      <c r="E154" s="9">
        <v>15</v>
      </c>
      <c r="F154" s="9">
        <v>960</v>
      </c>
      <c r="G154" s="9">
        <v>0</v>
      </c>
      <c r="H154" s="9">
        <v>-1</v>
      </c>
      <c r="I154" s="9">
        <v>92</v>
      </c>
      <c r="J154" s="9">
        <v>63</v>
      </c>
      <c r="K154" s="9">
        <v>17</v>
      </c>
    </row>
    <row r="155" spans="1:11">
      <c r="A155" s="9">
        <v>20180816</v>
      </c>
      <c r="B155" s="9">
        <v>188</v>
      </c>
      <c r="C155" s="9">
        <v>142</v>
      </c>
      <c r="D155" s="9">
        <v>246</v>
      </c>
      <c r="E155" s="9">
        <v>86</v>
      </c>
      <c r="F155" s="9">
        <v>1560</v>
      </c>
      <c r="G155" s="9">
        <v>0</v>
      </c>
      <c r="H155" s="9">
        <v>0</v>
      </c>
      <c r="I155" s="9">
        <v>96</v>
      </c>
      <c r="J155" s="9">
        <v>50</v>
      </c>
      <c r="K155" s="9">
        <v>28</v>
      </c>
    </row>
    <row r="156" spans="1:11">
      <c r="A156" s="9">
        <v>20180817</v>
      </c>
      <c r="B156" s="9">
        <v>170</v>
      </c>
      <c r="C156" s="9">
        <v>101</v>
      </c>
      <c r="D156" s="9">
        <v>233</v>
      </c>
      <c r="E156" s="9">
        <v>54</v>
      </c>
      <c r="F156" s="9">
        <v>1606</v>
      </c>
      <c r="G156" s="9">
        <v>37</v>
      </c>
      <c r="H156" s="9">
        <v>110</v>
      </c>
      <c r="I156" s="9">
        <v>98</v>
      </c>
      <c r="J156" s="9">
        <v>48</v>
      </c>
      <c r="K156" s="9">
        <v>28</v>
      </c>
    </row>
    <row r="157" spans="1:11">
      <c r="A157" s="9">
        <v>20180818</v>
      </c>
      <c r="B157" s="9">
        <v>173</v>
      </c>
      <c r="C157" s="9">
        <v>95</v>
      </c>
      <c r="D157" s="9">
        <v>220</v>
      </c>
      <c r="E157" s="9">
        <v>53</v>
      </c>
      <c r="F157" s="9">
        <v>1267</v>
      </c>
      <c r="G157" s="9">
        <v>0</v>
      </c>
      <c r="H157" s="9">
        <v>0</v>
      </c>
      <c r="I157" s="9">
        <v>97</v>
      </c>
      <c r="J157" s="9">
        <v>59</v>
      </c>
      <c r="K157" s="9">
        <v>22</v>
      </c>
    </row>
    <row r="158" spans="1:11">
      <c r="A158" s="9">
        <v>20180819</v>
      </c>
      <c r="B158" s="9">
        <v>197</v>
      </c>
      <c r="C158" s="9">
        <v>159</v>
      </c>
      <c r="D158" s="9">
        <v>241</v>
      </c>
      <c r="E158" s="9">
        <v>38</v>
      </c>
      <c r="F158" s="9">
        <v>1370</v>
      </c>
      <c r="G158" s="9">
        <v>0</v>
      </c>
      <c r="H158" s="9">
        <v>0</v>
      </c>
      <c r="I158" s="9">
        <v>89</v>
      </c>
      <c r="J158" s="9">
        <v>59</v>
      </c>
      <c r="K158" s="9">
        <v>25</v>
      </c>
    </row>
    <row r="159" spans="1:11">
      <c r="A159" s="9">
        <v>20180820</v>
      </c>
      <c r="B159" s="9">
        <v>194</v>
      </c>
      <c r="C159" s="9">
        <v>138</v>
      </c>
      <c r="D159" s="9">
        <v>229</v>
      </c>
      <c r="E159" s="9">
        <v>28</v>
      </c>
      <c r="F159" s="9">
        <v>867</v>
      </c>
      <c r="G159" s="9">
        <v>0</v>
      </c>
      <c r="H159" s="9">
        <v>0</v>
      </c>
      <c r="I159" s="9">
        <v>97</v>
      </c>
      <c r="J159" s="9">
        <v>64</v>
      </c>
      <c r="K159" s="9">
        <v>16</v>
      </c>
    </row>
    <row r="160" spans="1:11">
      <c r="A160" s="9">
        <v>20180821</v>
      </c>
      <c r="B160" s="9">
        <v>202</v>
      </c>
      <c r="C160" s="9">
        <v>151</v>
      </c>
      <c r="D160" s="9">
        <v>256</v>
      </c>
      <c r="E160" s="9">
        <v>21</v>
      </c>
      <c r="F160" s="9">
        <v>1028</v>
      </c>
      <c r="G160" s="9">
        <v>0</v>
      </c>
      <c r="H160" s="9">
        <v>0</v>
      </c>
      <c r="I160" s="9">
        <v>97</v>
      </c>
      <c r="J160" s="9">
        <v>57</v>
      </c>
      <c r="K160" s="9">
        <v>19</v>
      </c>
    </row>
    <row r="161" spans="1:11">
      <c r="A161" s="9">
        <v>20180822</v>
      </c>
      <c r="B161" s="9">
        <v>202</v>
      </c>
      <c r="C161" s="9">
        <v>134</v>
      </c>
      <c r="D161" s="9">
        <v>272</v>
      </c>
      <c r="E161" s="9">
        <v>93</v>
      </c>
      <c r="F161" s="9">
        <v>1783</v>
      </c>
      <c r="G161" s="9">
        <v>0</v>
      </c>
      <c r="H161" s="9">
        <v>0</v>
      </c>
      <c r="I161" s="9">
        <v>98</v>
      </c>
      <c r="J161" s="9">
        <v>51</v>
      </c>
      <c r="K161" s="9">
        <v>33</v>
      </c>
    </row>
    <row r="162" spans="1:11">
      <c r="A162" s="9">
        <v>20180823</v>
      </c>
      <c r="B162" s="9">
        <v>183</v>
      </c>
      <c r="C162" s="9">
        <v>120</v>
      </c>
      <c r="D162" s="9">
        <v>236</v>
      </c>
      <c r="E162" s="9">
        <v>15</v>
      </c>
      <c r="F162" s="9">
        <v>998</v>
      </c>
      <c r="G162" s="9">
        <v>16</v>
      </c>
      <c r="H162" s="9">
        <v>36</v>
      </c>
      <c r="I162" s="9">
        <v>99</v>
      </c>
      <c r="J162" s="9">
        <v>61</v>
      </c>
      <c r="K162" s="9">
        <v>18</v>
      </c>
    </row>
    <row r="163" spans="1:11">
      <c r="A163" s="9">
        <v>20180824</v>
      </c>
      <c r="B163" s="9">
        <v>158</v>
      </c>
      <c r="C163" s="9">
        <v>117</v>
      </c>
      <c r="D163" s="9">
        <v>199</v>
      </c>
      <c r="E163" s="9">
        <v>62</v>
      </c>
      <c r="F163" s="9">
        <v>1484</v>
      </c>
      <c r="G163" s="9">
        <v>0</v>
      </c>
      <c r="H163" s="9">
        <v>-1</v>
      </c>
      <c r="I163" s="9">
        <v>99</v>
      </c>
      <c r="J163" s="9">
        <v>46</v>
      </c>
      <c r="K163" s="9">
        <v>25</v>
      </c>
    </row>
    <row r="164" spans="1:11">
      <c r="A164" s="9">
        <v>20180825</v>
      </c>
      <c r="B164" s="9">
        <v>121</v>
      </c>
      <c r="C164" s="9">
        <v>85</v>
      </c>
      <c r="D164" s="9">
        <v>169</v>
      </c>
      <c r="E164" s="9">
        <v>53</v>
      </c>
      <c r="F164" s="9">
        <v>1303</v>
      </c>
      <c r="G164" s="9">
        <v>70</v>
      </c>
      <c r="H164" s="9">
        <v>168</v>
      </c>
      <c r="I164" s="9">
        <v>98</v>
      </c>
      <c r="J164" s="9">
        <v>67</v>
      </c>
      <c r="K164" s="9">
        <v>20</v>
      </c>
    </row>
    <row r="165" spans="1:11">
      <c r="A165" s="9">
        <v>20180826</v>
      </c>
      <c r="B165" s="9">
        <v>141</v>
      </c>
      <c r="C165" s="9">
        <v>52</v>
      </c>
      <c r="D165" s="9">
        <v>204</v>
      </c>
      <c r="E165" s="9">
        <v>85</v>
      </c>
      <c r="F165" s="9">
        <v>1802</v>
      </c>
      <c r="G165" s="9">
        <v>14</v>
      </c>
      <c r="H165" s="9">
        <v>8</v>
      </c>
      <c r="I165" s="9">
        <v>99</v>
      </c>
      <c r="J165" s="9">
        <v>48</v>
      </c>
      <c r="K165" s="9">
        <v>29</v>
      </c>
    </row>
    <row r="166" spans="1:11">
      <c r="A166" s="9">
        <v>20180827</v>
      </c>
      <c r="B166" s="9">
        <v>165</v>
      </c>
      <c r="C166" s="9">
        <v>125</v>
      </c>
      <c r="D166" s="9">
        <v>210</v>
      </c>
      <c r="E166" s="9">
        <v>14</v>
      </c>
      <c r="F166" s="9">
        <v>816</v>
      </c>
      <c r="G166" s="9">
        <v>42</v>
      </c>
      <c r="H166" s="9">
        <v>27</v>
      </c>
      <c r="I166" s="9">
        <v>98</v>
      </c>
      <c r="J166" s="9">
        <v>63</v>
      </c>
      <c r="K166" s="9">
        <v>14</v>
      </c>
    </row>
    <row r="167" spans="1:11">
      <c r="A167" s="9">
        <v>20180828</v>
      </c>
      <c r="B167" s="9">
        <v>175</v>
      </c>
      <c r="C167" s="9">
        <v>143</v>
      </c>
      <c r="D167" s="9">
        <v>220</v>
      </c>
      <c r="E167" s="9">
        <v>35</v>
      </c>
      <c r="F167" s="9">
        <v>1159</v>
      </c>
      <c r="G167" s="9">
        <v>0</v>
      </c>
      <c r="H167" s="9">
        <v>0</v>
      </c>
      <c r="I167" s="9">
        <v>91</v>
      </c>
      <c r="J167" s="9">
        <v>53</v>
      </c>
      <c r="K167" s="9">
        <v>20</v>
      </c>
    </row>
    <row r="168" spans="1:11">
      <c r="A168" s="9">
        <v>20180829</v>
      </c>
      <c r="B168" s="9">
        <v>171</v>
      </c>
      <c r="C168" s="9">
        <v>119</v>
      </c>
      <c r="D168" s="9">
        <v>241</v>
      </c>
      <c r="E168" s="9">
        <v>32</v>
      </c>
      <c r="F168" s="9">
        <v>1011</v>
      </c>
      <c r="G168" s="9">
        <v>63</v>
      </c>
      <c r="H168" s="9">
        <v>132</v>
      </c>
      <c r="I168" s="9">
        <v>98</v>
      </c>
      <c r="J168" s="9">
        <v>56</v>
      </c>
      <c r="K168" s="9">
        <v>17</v>
      </c>
    </row>
    <row r="169" spans="1:11">
      <c r="A169" s="9">
        <v>20180830</v>
      </c>
      <c r="B169" s="9">
        <v>148</v>
      </c>
      <c r="C169" s="9">
        <v>81</v>
      </c>
      <c r="D169" s="9">
        <v>201</v>
      </c>
      <c r="E169" s="9">
        <v>90</v>
      </c>
      <c r="F169" s="9">
        <v>1787</v>
      </c>
      <c r="G169" s="9">
        <v>0</v>
      </c>
      <c r="H169" s="9">
        <v>0</v>
      </c>
      <c r="I169" s="9">
        <v>98</v>
      </c>
      <c r="J169" s="9">
        <v>50</v>
      </c>
      <c r="K169" s="9">
        <v>29</v>
      </c>
    </row>
    <row r="170" spans="1:11">
      <c r="A170" s="9">
        <v>20180831</v>
      </c>
      <c r="B170" s="9">
        <v>126</v>
      </c>
      <c r="C170" s="9">
        <v>59</v>
      </c>
      <c r="D170" s="9">
        <v>198</v>
      </c>
      <c r="E170" s="9">
        <v>39</v>
      </c>
      <c r="F170" s="9">
        <v>1179</v>
      </c>
      <c r="G170" s="9">
        <v>0</v>
      </c>
      <c r="H170" s="9">
        <v>0</v>
      </c>
      <c r="I170" s="9">
        <v>97</v>
      </c>
      <c r="J170" s="9">
        <v>50</v>
      </c>
      <c r="K170" s="9">
        <v>18</v>
      </c>
    </row>
    <row r="171" spans="1:11">
      <c r="A171" s="9">
        <v>20180901</v>
      </c>
      <c r="B171" s="9">
        <v>138</v>
      </c>
      <c r="C171" s="9">
        <v>60</v>
      </c>
      <c r="D171" s="9">
        <v>212</v>
      </c>
      <c r="E171" s="9">
        <v>112</v>
      </c>
      <c r="F171" s="9">
        <v>1830</v>
      </c>
      <c r="G171" s="9">
        <v>0</v>
      </c>
      <c r="H171" s="9">
        <v>0</v>
      </c>
      <c r="I171" s="9">
        <v>97</v>
      </c>
      <c r="J171" s="9">
        <v>40</v>
      </c>
      <c r="K171" s="9">
        <v>29</v>
      </c>
    </row>
    <row r="172" spans="1:11">
      <c r="A172" s="9">
        <v>20180902</v>
      </c>
      <c r="B172" s="9">
        <v>169</v>
      </c>
      <c r="C172" s="9">
        <v>105</v>
      </c>
      <c r="D172" s="9">
        <v>234</v>
      </c>
      <c r="E172" s="9">
        <v>106</v>
      </c>
      <c r="F172" s="9">
        <v>1810</v>
      </c>
      <c r="G172" s="9">
        <v>0</v>
      </c>
      <c r="H172" s="9">
        <v>0</v>
      </c>
      <c r="I172" s="9">
        <v>97</v>
      </c>
      <c r="J172" s="9">
        <v>39</v>
      </c>
      <c r="K172" s="9">
        <v>31</v>
      </c>
    </row>
    <row r="173" spans="1:11">
      <c r="A173" s="9">
        <v>20180903</v>
      </c>
      <c r="B173" s="9">
        <v>190</v>
      </c>
      <c r="C173" s="9">
        <v>154</v>
      </c>
      <c r="D173" s="9">
        <v>236</v>
      </c>
      <c r="E173" s="9">
        <v>14</v>
      </c>
      <c r="F173" s="9">
        <v>870</v>
      </c>
      <c r="G173" s="9">
        <v>0</v>
      </c>
      <c r="H173" s="9">
        <v>-1</v>
      </c>
      <c r="I173" s="9">
        <v>97</v>
      </c>
      <c r="J173" s="9">
        <v>66</v>
      </c>
      <c r="K173" s="9">
        <v>16</v>
      </c>
    </row>
    <row r="174" spans="1:11">
      <c r="A174" s="9">
        <v>20180904</v>
      </c>
      <c r="B174" s="9">
        <v>195</v>
      </c>
      <c r="C174" s="9">
        <v>163</v>
      </c>
      <c r="D174" s="9">
        <v>258</v>
      </c>
      <c r="E174" s="9">
        <v>43</v>
      </c>
      <c r="F174" s="9">
        <v>1038</v>
      </c>
      <c r="G174" s="9">
        <v>19</v>
      </c>
      <c r="H174" s="9">
        <v>85</v>
      </c>
      <c r="I174" s="9">
        <v>99</v>
      </c>
      <c r="J174" s="9">
        <v>57</v>
      </c>
      <c r="K174" s="9">
        <v>19</v>
      </c>
    </row>
    <row r="175" spans="1:11">
      <c r="A175" s="9">
        <v>20180905</v>
      </c>
      <c r="B175" s="9">
        <v>204</v>
      </c>
      <c r="C175" s="9">
        <v>164</v>
      </c>
      <c r="D175" s="9">
        <v>256</v>
      </c>
      <c r="E175" s="9">
        <v>61</v>
      </c>
      <c r="F175" s="9">
        <v>1388</v>
      </c>
      <c r="G175" s="9">
        <v>1</v>
      </c>
      <c r="H175" s="9">
        <v>1</v>
      </c>
      <c r="I175" s="9">
        <v>93</v>
      </c>
      <c r="J175" s="9">
        <v>57</v>
      </c>
      <c r="K175" s="9">
        <v>25</v>
      </c>
    </row>
    <row r="176" spans="1:11">
      <c r="A176" s="9">
        <v>20180906</v>
      </c>
      <c r="B176" s="9">
        <v>166</v>
      </c>
      <c r="C176" s="9">
        <v>138</v>
      </c>
      <c r="D176" s="9">
        <v>198</v>
      </c>
      <c r="E176" s="9">
        <v>7</v>
      </c>
      <c r="F176" s="9">
        <v>529</v>
      </c>
      <c r="G176" s="9">
        <v>47</v>
      </c>
      <c r="H176" s="9">
        <v>176</v>
      </c>
      <c r="I176" s="9">
        <v>98</v>
      </c>
      <c r="J176" s="9">
        <v>80</v>
      </c>
      <c r="K176" s="9">
        <v>9</v>
      </c>
    </row>
    <row r="177" spans="1:11">
      <c r="A177" s="9">
        <v>20180907</v>
      </c>
      <c r="B177" s="9">
        <v>141</v>
      </c>
      <c r="C177" s="9">
        <v>114</v>
      </c>
      <c r="D177" s="9">
        <v>176</v>
      </c>
      <c r="E177" s="9">
        <v>74</v>
      </c>
      <c r="F177" s="9">
        <v>1322</v>
      </c>
      <c r="G177" s="9">
        <v>24</v>
      </c>
      <c r="H177" s="9">
        <v>80</v>
      </c>
      <c r="I177" s="9">
        <v>98</v>
      </c>
      <c r="J177" s="9">
        <v>51</v>
      </c>
      <c r="K177" s="9">
        <v>21</v>
      </c>
    </row>
    <row r="178" spans="1:11">
      <c r="A178" s="9">
        <v>20180908</v>
      </c>
      <c r="B178" s="9">
        <v>143</v>
      </c>
      <c r="C178" s="9">
        <v>99</v>
      </c>
      <c r="D178" s="9">
        <v>193</v>
      </c>
      <c r="E178" s="9">
        <v>51</v>
      </c>
      <c r="F178" s="9">
        <v>1344</v>
      </c>
      <c r="G178" s="9">
        <v>0</v>
      </c>
      <c r="H178" s="9">
        <v>-1</v>
      </c>
      <c r="I178" s="9">
        <v>94</v>
      </c>
      <c r="J178" s="9">
        <v>54</v>
      </c>
      <c r="K178" s="9">
        <v>22</v>
      </c>
    </row>
    <row r="179" spans="1:11">
      <c r="A179" s="9">
        <v>20180909</v>
      </c>
      <c r="B179" s="9">
        <v>177</v>
      </c>
      <c r="C179" s="9">
        <v>122</v>
      </c>
      <c r="D179" s="9">
        <v>232</v>
      </c>
      <c r="E179" s="9">
        <v>59</v>
      </c>
      <c r="F179" s="9">
        <v>1459</v>
      </c>
      <c r="G179" s="9">
        <v>0</v>
      </c>
      <c r="H179" s="9">
        <v>0</v>
      </c>
      <c r="I179" s="9">
        <v>85</v>
      </c>
      <c r="J179" s="9">
        <v>53</v>
      </c>
      <c r="K179" s="9">
        <v>25</v>
      </c>
    </row>
    <row r="180" spans="1:11">
      <c r="A180" s="9">
        <v>20180910</v>
      </c>
      <c r="B180" s="9">
        <v>172</v>
      </c>
      <c r="C180" s="9">
        <v>144</v>
      </c>
      <c r="D180" s="9">
        <v>202</v>
      </c>
      <c r="E180" s="9">
        <v>13</v>
      </c>
      <c r="F180" s="9">
        <v>837</v>
      </c>
      <c r="G180" s="9">
        <v>0</v>
      </c>
      <c r="H180" s="9">
        <v>0</v>
      </c>
      <c r="I180" s="9">
        <v>98</v>
      </c>
      <c r="J180" s="9">
        <v>64</v>
      </c>
      <c r="K180" s="9">
        <v>14</v>
      </c>
    </row>
    <row r="181" spans="1:11">
      <c r="A181" s="9">
        <v>20180911</v>
      </c>
      <c r="B181" s="9">
        <v>187</v>
      </c>
      <c r="C181" s="9">
        <v>137</v>
      </c>
      <c r="D181" s="9">
        <v>241</v>
      </c>
      <c r="E181" s="9">
        <v>37</v>
      </c>
      <c r="F181" s="9">
        <v>1138</v>
      </c>
      <c r="G181" s="9">
        <v>0</v>
      </c>
      <c r="H181" s="9">
        <v>0</v>
      </c>
      <c r="I181" s="9">
        <v>90</v>
      </c>
      <c r="J181" s="9">
        <v>55</v>
      </c>
      <c r="K181" s="9">
        <v>20</v>
      </c>
    </row>
    <row r="182" spans="1:11">
      <c r="A182" s="9">
        <v>20180912</v>
      </c>
      <c r="B182" s="9">
        <v>150</v>
      </c>
      <c r="C182" s="9">
        <v>115</v>
      </c>
      <c r="D182" s="9">
        <v>187</v>
      </c>
      <c r="E182" s="9">
        <v>1</v>
      </c>
      <c r="F182" s="9">
        <v>487</v>
      </c>
      <c r="G182" s="9">
        <v>31</v>
      </c>
      <c r="H182" s="9">
        <v>22</v>
      </c>
      <c r="I182" s="9">
        <v>98</v>
      </c>
      <c r="J182" s="9">
        <v>86</v>
      </c>
      <c r="K182" s="9">
        <v>8</v>
      </c>
    </row>
    <row r="183" spans="1:11">
      <c r="A183" s="9">
        <v>20180913</v>
      </c>
      <c r="B183" s="9">
        <v>131</v>
      </c>
      <c r="C183" s="9">
        <v>65</v>
      </c>
      <c r="D183" s="9">
        <v>198</v>
      </c>
      <c r="E183" s="9">
        <v>87</v>
      </c>
      <c r="F183" s="9">
        <v>1575</v>
      </c>
      <c r="G183" s="9">
        <v>0</v>
      </c>
      <c r="H183" s="9">
        <v>0</v>
      </c>
      <c r="I183" s="9">
        <v>98</v>
      </c>
      <c r="J183" s="9">
        <v>44</v>
      </c>
      <c r="K183" s="9">
        <v>25</v>
      </c>
    </row>
    <row r="184" spans="1:11">
      <c r="A184" s="9">
        <v>20180914</v>
      </c>
      <c r="B184" s="9">
        <v>129</v>
      </c>
      <c r="C184" s="9">
        <v>43</v>
      </c>
      <c r="D184" s="9">
        <v>201</v>
      </c>
      <c r="E184" s="9">
        <v>91</v>
      </c>
      <c r="F184" s="9">
        <v>1603</v>
      </c>
      <c r="G184" s="9">
        <v>0</v>
      </c>
      <c r="H184" s="9">
        <v>0</v>
      </c>
      <c r="I184" s="9">
        <v>97</v>
      </c>
      <c r="J184" s="9">
        <v>48</v>
      </c>
      <c r="K184" s="9">
        <v>25</v>
      </c>
    </row>
    <row r="185" spans="1:11">
      <c r="A185" s="9">
        <v>20180915</v>
      </c>
      <c r="B185" s="9">
        <v>143</v>
      </c>
      <c r="C185" s="9">
        <v>85</v>
      </c>
      <c r="D185" s="9">
        <v>197</v>
      </c>
      <c r="E185" s="9">
        <v>49</v>
      </c>
      <c r="F185" s="9">
        <v>1085</v>
      </c>
      <c r="G185" s="9">
        <v>0</v>
      </c>
      <c r="H185" s="9">
        <v>0</v>
      </c>
      <c r="I185" s="9">
        <v>95</v>
      </c>
      <c r="J185" s="9">
        <v>55</v>
      </c>
      <c r="K185" s="9">
        <v>18</v>
      </c>
    </row>
    <row r="186" spans="1:11">
      <c r="A186" s="9">
        <v>20180916</v>
      </c>
      <c r="B186" s="9">
        <v>150</v>
      </c>
      <c r="C186" s="9">
        <v>85</v>
      </c>
      <c r="D186" s="9">
        <v>222</v>
      </c>
      <c r="E186" s="9">
        <v>71</v>
      </c>
      <c r="F186" s="9">
        <v>1400</v>
      </c>
      <c r="G186" s="9">
        <v>0</v>
      </c>
      <c r="H186" s="9">
        <v>0</v>
      </c>
      <c r="I186" s="9">
        <v>94</v>
      </c>
      <c r="J186" s="9">
        <v>47</v>
      </c>
      <c r="K186" s="9">
        <v>23</v>
      </c>
    </row>
    <row r="187" spans="1:11">
      <c r="A187" s="9">
        <v>20180917</v>
      </c>
      <c r="B187" s="9">
        <v>167</v>
      </c>
      <c r="C187" s="9">
        <v>92</v>
      </c>
      <c r="D187" s="9">
        <v>242</v>
      </c>
      <c r="E187" s="9">
        <v>103</v>
      </c>
      <c r="F187" s="9">
        <v>1551</v>
      </c>
      <c r="G187" s="9">
        <v>0</v>
      </c>
      <c r="H187" s="9">
        <v>0</v>
      </c>
      <c r="I187" s="9">
        <v>94</v>
      </c>
      <c r="J187" s="9">
        <v>39</v>
      </c>
      <c r="K187" s="9">
        <v>27</v>
      </c>
    </row>
    <row r="188" spans="1:11">
      <c r="A188" s="9">
        <v>20180918</v>
      </c>
      <c r="B188" s="9">
        <v>198</v>
      </c>
      <c r="C188" s="9">
        <v>147</v>
      </c>
      <c r="D188" s="9">
        <v>267</v>
      </c>
      <c r="E188" s="9">
        <v>114</v>
      </c>
      <c r="F188" s="9">
        <v>1618</v>
      </c>
      <c r="G188" s="9">
        <v>0</v>
      </c>
      <c r="H188" s="9">
        <v>0</v>
      </c>
      <c r="I188" s="9">
        <v>88</v>
      </c>
      <c r="J188" s="9">
        <v>44</v>
      </c>
      <c r="K188" s="9">
        <v>29</v>
      </c>
    </row>
    <row r="189" spans="1:11">
      <c r="A189" s="9">
        <v>20180919</v>
      </c>
      <c r="B189" s="9">
        <v>191</v>
      </c>
      <c r="C189" s="9">
        <v>138</v>
      </c>
      <c r="D189" s="9">
        <v>241</v>
      </c>
      <c r="E189" s="9">
        <v>96</v>
      </c>
      <c r="F189" s="9">
        <v>1490</v>
      </c>
      <c r="G189" s="9">
        <v>0</v>
      </c>
      <c r="H189" s="9">
        <v>0</v>
      </c>
      <c r="I189" s="9">
        <v>90</v>
      </c>
      <c r="J189" s="9">
        <v>49</v>
      </c>
      <c r="K189" s="9">
        <v>27</v>
      </c>
    </row>
    <row r="190" spans="1:11">
      <c r="A190" s="9">
        <v>20180920</v>
      </c>
      <c r="B190" s="9">
        <v>198</v>
      </c>
      <c r="C190" s="9">
        <v>160</v>
      </c>
      <c r="D190" s="9">
        <v>241</v>
      </c>
      <c r="E190" s="9">
        <v>80</v>
      </c>
      <c r="F190" s="9">
        <v>1242</v>
      </c>
      <c r="G190" s="9">
        <v>0</v>
      </c>
      <c r="H190" s="9">
        <v>0</v>
      </c>
      <c r="I190" s="9">
        <v>82</v>
      </c>
      <c r="J190" s="9">
        <v>51</v>
      </c>
      <c r="K190" s="9">
        <v>23</v>
      </c>
    </row>
    <row r="191" spans="1:11">
      <c r="A191" s="9">
        <v>20180921</v>
      </c>
      <c r="B191" s="9">
        <v>152</v>
      </c>
      <c r="C191" s="9">
        <v>98</v>
      </c>
      <c r="D191" s="9">
        <v>201</v>
      </c>
      <c r="E191" s="9">
        <v>48</v>
      </c>
      <c r="F191" s="9">
        <v>998</v>
      </c>
      <c r="G191" s="9">
        <v>32</v>
      </c>
      <c r="H191" s="9">
        <v>116</v>
      </c>
      <c r="I191" s="9">
        <v>95</v>
      </c>
      <c r="J191" s="9">
        <v>46</v>
      </c>
      <c r="K191" s="9">
        <v>17</v>
      </c>
    </row>
    <row r="192" spans="1:11">
      <c r="A192" s="9">
        <v>20180922</v>
      </c>
      <c r="B192" s="9">
        <v>113</v>
      </c>
      <c r="C192" s="9">
        <v>84</v>
      </c>
      <c r="D192" s="9">
        <v>159</v>
      </c>
      <c r="E192" s="9">
        <v>23</v>
      </c>
      <c r="F192" s="9">
        <v>727</v>
      </c>
      <c r="G192" s="9">
        <v>74</v>
      </c>
      <c r="H192" s="9">
        <v>64</v>
      </c>
      <c r="I192" s="9">
        <v>98</v>
      </c>
      <c r="J192" s="9">
        <v>66</v>
      </c>
      <c r="K192" s="9">
        <v>11</v>
      </c>
    </row>
    <row r="193" spans="1:11">
      <c r="A193" s="9">
        <v>20180923</v>
      </c>
      <c r="B193" s="9">
        <v>93</v>
      </c>
      <c r="C193" s="9">
        <v>63</v>
      </c>
      <c r="D193" s="9">
        <v>108</v>
      </c>
      <c r="E193" s="9">
        <v>6</v>
      </c>
      <c r="F193" s="9">
        <v>246</v>
      </c>
      <c r="G193" s="9">
        <v>111</v>
      </c>
      <c r="H193" s="9">
        <v>138</v>
      </c>
      <c r="I193" s="9">
        <v>98</v>
      </c>
      <c r="J193" s="9">
        <v>92</v>
      </c>
      <c r="K193" s="9">
        <v>4</v>
      </c>
    </row>
    <row r="194" spans="1:11">
      <c r="A194" s="9">
        <v>20180924</v>
      </c>
      <c r="B194" s="9">
        <v>92</v>
      </c>
      <c r="C194" s="9">
        <v>36</v>
      </c>
      <c r="D194" s="9">
        <v>156</v>
      </c>
      <c r="E194" s="9">
        <v>95</v>
      </c>
      <c r="F194" s="9">
        <v>1333</v>
      </c>
      <c r="G194" s="9">
        <v>7</v>
      </c>
      <c r="H194" s="9">
        <v>7</v>
      </c>
      <c r="I194" s="9">
        <v>99</v>
      </c>
      <c r="J194" s="9">
        <v>48</v>
      </c>
      <c r="K194" s="9">
        <v>19</v>
      </c>
    </row>
    <row r="195" spans="1:11">
      <c r="A195" s="9">
        <v>20180925</v>
      </c>
      <c r="B195" s="9">
        <v>88</v>
      </c>
      <c r="C195" s="9">
        <v>24</v>
      </c>
      <c r="D195" s="9">
        <v>157</v>
      </c>
      <c r="E195" s="9">
        <v>67</v>
      </c>
      <c r="F195" s="9">
        <v>1122</v>
      </c>
      <c r="G195" s="9">
        <v>0</v>
      </c>
      <c r="H195" s="9">
        <v>0</v>
      </c>
      <c r="I195" s="9">
        <v>99</v>
      </c>
      <c r="J195" s="9">
        <v>52</v>
      </c>
      <c r="K195" s="9">
        <v>16</v>
      </c>
    </row>
    <row r="196" spans="1:11">
      <c r="A196" s="9">
        <v>20180926</v>
      </c>
      <c r="B196" s="9">
        <v>121</v>
      </c>
      <c r="C196" s="9">
        <v>43</v>
      </c>
      <c r="D196" s="9">
        <v>186</v>
      </c>
      <c r="E196" s="9">
        <v>82</v>
      </c>
      <c r="F196" s="9">
        <v>1404</v>
      </c>
      <c r="G196" s="9">
        <v>0</v>
      </c>
      <c r="H196" s="9">
        <v>0</v>
      </c>
      <c r="I196" s="9">
        <v>93</v>
      </c>
      <c r="J196" s="9">
        <v>45</v>
      </c>
      <c r="K196" s="9">
        <v>22</v>
      </c>
    </row>
    <row r="197" spans="1:11">
      <c r="A197" s="9">
        <v>20180927</v>
      </c>
      <c r="B197" s="9">
        <v>136</v>
      </c>
      <c r="C197" s="9">
        <v>58</v>
      </c>
      <c r="D197" s="9">
        <v>213</v>
      </c>
      <c r="E197" s="9">
        <v>106</v>
      </c>
      <c r="F197" s="9">
        <v>1487</v>
      </c>
      <c r="G197" s="9">
        <v>0</v>
      </c>
      <c r="H197" s="9">
        <v>0</v>
      </c>
      <c r="I197" s="9">
        <v>97</v>
      </c>
      <c r="J197" s="9">
        <v>39</v>
      </c>
      <c r="K197" s="9">
        <v>24</v>
      </c>
    </row>
    <row r="198" spans="1:11">
      <c r="A198" s="9">
        <v>20180928</v>
      </c>
      <c r="B198" s="9">
        <v>108</v>
      </c>
      <c r="C198" s="9">
        <v>28</v>
      </c>
      <c r="D198" s="9">
        <v>162</v>
      </c>
      <c r="E198" s="9">
        <v>48</v>
      </c>
      <c r="F198" s="9">
        <v>968</v>
      </c>
      <c r="G198" s="9">
        <v>0</v>
      </c>
      <c r="H198" s="9">
        <v>-1</v>
      </c>
      <c r="I198" s="9">
        <v>97</v>
      </c>
      <c r="J198" s="9">
        <v>49</v>
      </c>
      <c r="K198" s="9">
        <v>14</v>
      </c>
    </row>
    <row r="199" spans="1:11">
      <c r="A199" s="9">
        <v>20180929</v>
      </c>
      <c r="B199" s="9">
        <v>72</v>
      </c>
      <c r="C199" s="9">
        <v>3</v>
      </c>
      <c r="D199" s="9">
        <v>159</v>
      </c>
      <c r="E199" s="9">
        <v>102</v>
      </c>
      <c r="F199" s="9">
        <v>1360</v>
      </c>
      <c r="G199" s="9">
        <v>0</v>
      </c>
      <c r="H199" s="9">
        <v>0</v>
      </c>
      <c r="I199" s="9">
        <v>97</v>
      </c>
      <c r="J199" s="9">
        <v>46</v>
      </c>
      <c r="K199" s="9">
        <v>18</v>
      </c>
    </row>
    <row r="200" spans="1:11">
      <c r="A200" s="9">
        <v>20180930</v>
      </c>
      <c r="B200" s="9">
        <v>96</v>
      </c>
      <c r="C200" s="9">
        <v>1</v>
      </c>
      <c r="D200" s="9">
        <v>176</v>
      </c>
      <c r="E200" s="9">
        <v>77</v>
      </c>
      <c r="F200" s="9">
        <v>1245</v>
      </c>
      <c r="G200" s="9">
        <v>0</v>
      </c>
      <c r="H200" s="9">
        <v>-1</v>
      </c>
      <c r="I200" s="9">
        <v>97</v>
      </c>
      <c r="J200" s="9">
        <v>52</v>
      </c>
      <c r="K200" s="9">
        <v>18</v>
      </c>
    </row>
    <row r="201" spans="1:11">
      <c r="A201" s="22" t="s">
        <v>683</v>
      </c>
      <c r="B201" s="56">
        <f>AVERAGE(B18:B200)</f>
        <v>168.99453551912569</v>
      </c>
      <c r="C201" s="56">
        <f t="shared" ref="C201:K201" si="0">AVERAGE(C18:C200)</f>
        <v>104.06557377049181</v>
      </c>
      <c r="D201" s="56">
        <f t="shared" si="0"/>
        <v>229.28415300546447</v>
      </c>
      <c r="E201" s="56">
        <f t="shared" si="0"/>
        <v>76.765027322404379</v>
      </c>
      <c r="F201" s="56">
        <f t="shared" si="0"/>
        <v>1753.5846994535518</v>
      </c>
      <c r="G201" s="56">
        <f t="shared" si="0"/>
        <v>8.9180327868852451</v>
      </c>
      <c r="H201" s="56">
        <f t="shared" si="0"/>
        <v>15.683060109289617</v>
      </c>
      <c r="I201" s="56">
        <f t="shared" si="0"/>
        <v>91.84699453551913</v>
      </c>
      <c r="J201" s="56">
        <f t="shared" si="0"/>
        <v>46.153005464480877</v>
      </c>
      <c r="K201" s="56">
        <f t="shared" si="0"/>
        <v>30.557377049180328</v>
      </c>
    </row>
  </sheetData>
  <mergeCells count="14">
    <mergeCell ref="A14:K14"/>
    <mergeCell ref="A15:K15"/>
    <mergeCell ref="A8:K8"/>
    <mergeCell ref="A9:K9"/>
    <mergeCell ref="A10:K10"/>
    <mergeCell ref="A11:K11"/>
    <mergeCell ref="A12:K12"/>
    <mergeCell ref="A13:K13"/>
    <mergeCell ref="A7:K7"/>
    <mergeCell ref="A1:K1"/>
    <mergeCell ref="A3:K3"/>
    <mergeCell ref="A4:K4"/>
    <mergeCell ref="A5:K5"/>
    <mergeCell ref="A6:K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4E563-BD7D-4B06-918E-27CFB4D870C0}">
  <dimension ref="A1:K201"/>
  <sheetViews>
    <sheetView zoomScaleNormal="100" workbookViewId="0">
      <selection sqref="A1:XFD1"/>
    </sheetView>
  </sheetViews>
  <sheetFormatPr defaultRowHeight="15"/>
  <cols>
    <col min="1" max="10" width="13.7109375" customWidth="1"/>
    <col min="11" max="11" width="14.42578125" customWidth="1"/>
    <col min="12" max="12" width="13.140625" customWidth="1"/>
  </cols>
  <sheetData>
    <row r="1" spans="1:11" ht="28.5" customHeight="1">
      <c r="A1" s="107" t="s">
        <v>3875</v>
      </c>
      <c r="B1" s="107"/>
      <c r="C1" s="107"/>
      <c r="D1" s="107"/>
      <c r="E1" s="107"/>
      <c r="F1" s="107"/>
      <c r="G1" s="107"/>
      <c r="H1" s="107"/>
      <c r="I1" s="107"/>
      <c r="J1" s="107"/>
      <c r="K1" s="107"/>
    </row>
    <row r="2" spans="1:11">
      <c r="A2" s="97"/>
      <c r="B2" s="97"/>
      <c r="C2" s="150"/>
      <c r="D2" s="97"/>
      <c r="E2" s="97"/>
      <c r="F2" s="97"/>
      <c r="G2" s="97"/>
      <c r="H2" s="97"/>
      <c r="I2" s="97"/>
      <c r="J2" s="97"/>
      <c r="K2" s="97"/>
    </row>
    <row r="3" spans="1:11">
      <c r="A3" s="106" t="s">
        <v>659</v>
      </c>
      <c r="B3" s="106"/>
      <c r="C3" s="106"/>
      <c r="D3" s="106"/>
      <c r="E3" s="106"/>
      <c r="F3" s="106"/>
      <c r="G3" s="106"/>
      <c r="H3" s="106"/>
      <c r="I3" s="106"/>
      <c r="J3" s="106"/>
      <c r="K3" s="106"/>
    </row>
    <row r="4" spans="1:11">
      <c r="A4" s="108" t="s">
        <v>660</v>
      </c>
      <c r="B4" s="106"/>
      <c r="C4" s="106"/>
      <c r="D4" s="106"/>
      <c r="E4" s="106"/>
      <c r="F4" s="106"/>
      <c r="G4" s="106"/>
      <c r="H4" s="106"/>
      <c r="I4" s="106"/>
      <c r="J4" s="106"/>
      <c r="K4" s="106"/>
    </row>
    <row r="5" spans="1:11">
      <c r="A5" s="106" t="s">
        <v>661</v>
      </c>
      <c r="B5" s="106"/>
      <c r="C5" s="106"/>
      <c r="D5" s="106"/>
      <c r="E5" s="106"/>
      <c r="F5" s="106"/>
      <c r="G5" s="106"/>
      <c r="H5" s="106"/>
      <c r="I5" s="106"/>
      <c r="J5" s="106"/>
      <c r="K5" s="106"/>
    </row>
    <row r="6" spans="1:11">
      <c r="A6" s="106" t="s">
        <v>662</v>
      </c>
      <c r="B6" s="106"/>
      <c r="C6" s="106"/>
      <c r="D6" s="106"/>
      <c r="E6" s="106"/>
      <c r="F6" s="106"/>
      <c r="G6" s="106"/>
      <c r="H6" s="106"/>
      <c r="I6" s="106"/>
      <c r="J6" s="106"/>
      <c r="K6" s="106"/>
    </row>
    <row r="7" spans="1:11">
      <c r="A7" s="106" t="s">
        <v>663</v>
      </c>
      <c r="B7" s="106"/>
      <c r="C7" s="106"/>
      <c r="D7" s="106"/>
      <c r="E7" s="106"/>
      <c r="F7" s="106"/>
      <c r="G7" s="106"/>
      <c r="H7" s="106"/>
      <c r="I7" s="106"/>
      <c r="J7" s="106"/>
      <c r="K7" s="106"/>
    </row>
    <row r="8" spans="1:11">
      <c r="A8" s="106" t="s">
        <v>664</v>
      </c>
      <c r="B8" s="106"/>
      <c r="C8" s="106"/>
      <c r="D8" s="106"/>
      <c r="E8" s="106"/>
      <c r="F8" s="106"/>
      <c r="G8" s="106"/>
      <c r="H8" s="106"/>
      <c r="I8" s="106"/>
      <c r="J8" s="106"/>
      <c r="K8" s="106"/>
    </row>
    <row r="9" spans="1:11">
      <c r="A9" s="106" t="s">
        <v>665</v>
      </c>
      <c r="B9" s="106"/>
      <c r="C9" s="106"/>
      <c r="D9" s="106"/>
      <c r="E9" s="106"/>
      <c r="F9" s="106"/>
      <c r="G9" s="106"/>
      <c r="H9" s="106"/>
      <c r="I9" s="106"/>
      <c r="J9" s="106"/>
      <c r="K9" s="106"/>
    </row>
    <row r="10" spans="1:11">
      <c r="A10" s="106" t="s">
        <v>666</v>
      </c>
      <c r="B10" s="106"/>
      <c r="C10" s="106"/>
      <c r="D10" s="106"/>
      <c r="E10" s="106"/>
      <c r="F10" s="106"/>
      <c r="G10" s="106"/>
      <c r="H10" s="106"/>
      <c r="I10" s="106"/>
      <c r="J10" s="106"/>
      <c r="K10" s="106"/>
    </row>
    <row r="11" spans="1:11">
      <c r="A11" s="106" t="s">
        <v>667</v>
      </c>
      <c r="B11" s="106"/>
      <c r="C11" s="106"/>
      <c r="D11" s="106"/>
      <c r="E11" s="106"/>
      <c r="F11" s="106"/>
      <c r="G11" s="106"/>
      <c r="H11" s="106"/>
      <c r="I11" s="106"/>
      <c r="J11" s="106"/>
      <c r="K11" s="106"/>
    </row>
    <row r="12" spans="1:11">
      <c r="A12" s="106" t="s">
        <v>668</v>
      </c>
      <c r="B12" s="106"/>
      <c r="C12" s="106"/>
      <c r="D12" s="106"/>
      <c r="E12" s="106"/>
      <c r="F12" s="106"/>
      <c r="G12" s="106"/>
      <c r="H12" s="106"/>
      <c r="I12" s="106"/>
      <c r="J12" s="106"/>
      <c r="K12" s="106"/>
    </row>
    <row r="13" spans="1:11">
      <c r="A13" s="106" t="s">
        <v>669</v>
      </c>
      <c r="B13" s="106"/>
      <c r="C13" s="106"/>
      <c r="D13" s="106"/>
      <c r="E13" s="106"/>
      <c r="F13" s="106"/>
      <c r="G13" s="106"/>
      <c r="H13" s="106"/>
      <c r="I13" s="106"/>
      <c r="J13" s="106"/>
      <c r="K13" s="106"/>
    </row>
    <row r="14" spans="1:11">
      <c r="A14" s="106" t="s">
        <v>670</v>
      </c>
      <c r="B14" s="106"/>
      <c r="C14" s="106"/>
      <c r="D14" s="106"/>
      <c r="E14" s="106"/>
      <c r="F14" s="106"/>
      <c r="G14" s="106"/>
      <c r="H14" s="106"/>
      <c r="I14" s="106"/>
      <c r="J14" s="106"/>
      <c r="K14" s="106"/>
    </row>
    <row r="15" spans="1:11">
      <c r="A15" s="106" t="s">
        <v>671</v>
      </c>
      <c r="B15" s="106"/>
      <c r="C15" s="106"/>
      <c r="D15" s="106"/>
      <c r="E15" s="106"/>
      <c r="F15" s="106"/>
      <c r="G15" s="106"/>
      <c r="H15" s="106"/>
      <c r="I15" s="106"/>
      <c r="J15" s="106"/>
      <c r="K15" s="106"/>
    </row>
    <row r="16" spans="1:11">
      <c r="A16" s="57"/>
      <c r="B16" s="57"/>
      <c r="C16" s="57"/>
      <c r="D16" s="57"/>
      <c r="E16" s="57"/>
      <c r="F16" s="57"/>
      <c r="G16" s="57"/>
      <c r="H16" s="57"/>
      <c r="I16" s="57"/>
      <c r="J16" s="57"/>
      <c r="K16" s="57"/>
    </row>
    <row r="17" spans="1:11">
      <c r="A17" s="22" t="s">
        <v>672</v>
      </c>
      <c r="B17" s="22" t="s">
        <v>673</v>
      </c>
      <c r="C17" s="22" t="s">
        <v>674</v>
      </c>
      <c r="D17" s="22" t="s">
        <v>675</v>
      </c>
      <c r="E17" s="22" t="s">
        <v>676</v>
      </c>
      <c r="F17" s="22" t="s">
        <v>677</v>
      </c>
      <c r="G17" s="22" t="s">
        <v>678</v>
      </c>
      <c r="H17" s="22" t="s">
        <v>679</v>
      </c>
      <c r="I17" s="22" t="s">
        <v>680</v>
      </c>
      <c r="J17" s="22" t="s">
        <v>681</v>
      </c>
      <c r="K17" s="22" t="s">
        <v>682</v>
      </c>
    </row>
    <row r="18" spans="1:11">
      <c r="A18" s="9">
        <v>20190401</v>
      </c>
      <c r="B18" s="9">
        <v>73</v>
      </c>
      <c r="C18" s="9">
        <v>-2</v>
      </c>
      <c r="D18" s="9">
        <v>143</v>
      </c>
      <c r="E18" s="9">
        <v>118</v>
      </c>
      <c r="F18" s="9">
        <v>1936</v>
      </c>
      <c r="G18" s="9">
        <v>0</v>
      </c>
      <c r="H18" s="9">
        <v>0</v>
      </c>
      <c r="I18" s="9">
        <v>78</v>
      </c>
      <c r="J18" s="9">
        <v>36</v>
      </c>
      <c r="K18" s="9">
        <v>26</v>
      </c>
    </row>
    <row r="19" spans="1:11">
      <c r="A19" s="9">
        <v>20190402</v>
      </c>
      <c r="B19" s="9">
        <v>97</v>
      </c>
      <c r="C19" s="9">
        <v>56</v>
      </c>
      <c r="D19" s="9">
        <v>160</v>
      </c>
      <c r="E19" s="9">
        <v>49</v>
      </c>
      <c r="F19" s="9">
        <v>998</v>
      </c>
      <c r="G19" s="9">
        <v>24</v>
      </c>
      <c r="H19" s="9">
        <v>42</v>
      </c>
      <c r="I19" s="9">
        <v>92</v>
      </c>
      <c r="J19" s="9">
        <v>51</v>
      </c>
      <c r="K19" s="9">
        <v>14</v>
      </c>
    </row>
    <row r="20" spans="1:11">
      <c r="A20" s="9">
        <v>20190403</v>
      </c>
      <c r="B20" s="9">
        <v>70</v>
      </c>
      <c r="C20" s="9">
        <v>44</v>
      </c>
      <c r="D20" s="9">
        <v>93</v>
      </c>
      <c r="E20" s="9">
        <v>3</v>
      </c>
      <c r="F20" s="9">
        <v>815</v>
      </c>
      <c r="G20" s="9">
        <v>4</v>
      </c>
      <c r="H20" s="9">
        <v>4</v>
      </c>
      <c r="I20" s="9">
        <v>91</v>
      </c>
      <c r="J20" s="9">
        <v>66</v>
      </c>
      <c r="K20" s="9">
        <v>11</v>
      </c>
    </row>
    <row r="21" spans="1:11">
      <c r="A21" s="9">
        <v>20190404</v>
      </c>
      <c r="B21" s="9">
        <v>52</v>
      </c>
      <c r="C21" s="9">
        <v>21</v>
      </c>
      <c r="D21" s="9">
        <v>92</v>
      </c>
      <c r="E21" s="9">
        <v>7</v>
      </c>
      <c r="F21" s="9">
        <v>677</v>
      </c>
      <c r="G21" s="9">
        <v>0</v>
      </c>
      <c r="H21" s="9">
        <v>0</v>
      </c>
      <c r="I21" s="9">
        <v>95</v>
      </c>
      <c r="J21" s="9">
        <v>60</v>
      </c>
      <c r="K21" s="9">
        <v>9</v>
      </c>
    </row>
    <row r="22" spans="1:11">
      <c r="A22" s="9">
        <v>20190405</v>
      </c>
      <c r="B22" s="9">
        <v>69</v>
      </c>
      <c r="C22" s="9">
        <v>-2</v>
      </c>
      <c r="D22" s="9">
        <v>115</v>
      </c>
      <c r="E22" s="9">
        <v>58</v>
      </c>
      <c r="F22" s="9">
        <v>1237</v>
      </c>
      <c r="G22" s="9">
        <v>0</v>
      </c>
      <c r="H22" s="9">
        <v>0</v>
      </c>
      <c r="I22" s="9">
        <v>94</v>
      </c>
      <c r="J22" s="9">
        <v>62</v>
      </c>
      <c r="K22" s="9">
        <v>17</v>
      </c>
    </row>
    <row r="23" spans="1:11">
      <c r="A23" s="9">
        <v>20190406</v>
      </c>
      <c r="B23" s="9">
        <v>106</v>
      </c>
      <c r="C23" s="9">
        <v>72</v>
      </c>
      <c r="D23" s="9">
        <v>158</v>
      </c>
      <c r="E23" s="9">
        <v>40</v>
      </c>
      <c r="F23" s="9">
        <v>1053</v>
      </c>
      <c r="G23" s="9">
        <v>0</v>
      </c>
      <c r="H23" s="9">
        <v>0</v>
      </c>
      <c r="I23" s="9">
        <v>91</v>
      </c>
      <c r="J23" s="9">
        <v>57</v>
      </c>
      <c r="K23" s="9">
        <v>16</v>
      </c>
    </row>
    <row r="24" spans="1:11">
      <c r="A24" s="9">
        <v>20190407</v>
      </c>
      <c r="B24" s="9">
        <v>146</v>
      </c>
      <c r="C24" s="9">
        <v>91</v>
      </c>
      <c r="D24" s="9">
        <v>213</v>
      </c>
      <c r="E24" s="9">
        <v>105</v>
      </c>
      <c r="F24" s="9">
        <v>1785</v>
      </c>
      <c r="G24" s="9">
        <v>0</v>
      </c>
      <c r="H24" s="9">
        <v>-1</v>
      </c>
      <c r="I24" s="9">
        <v>85</v>
      </c>
      <c r="J24" s="9">
        <v>33</v>
      </c>
      <c r="K24" s="9">
        <v>29</v>
      </c>
    </row>
    <row r="25" spans="1:11">
      <c r="A25" s="9">
        <v>20190408</v>
      </c>
      <c r="B25" s="9">
        <v>145</v>
      </c>
      <c r="C25" s="9">
        <v>88</v>
      </c>
      <c r="D25" s="9">
        <v>212</v>
      </c>
      <c r="E25" s="9">
        <v>100</v>
      </c>
      <c r="F25" s="9">
        <v>1844</v>
      </c>
      <c r="G25" s="9">
        <v>0</v>
      </c>
      <c r="H25" s="9">
        <v>0</v>
      </c>
      <c r="I25" s="9">
        <v>83</v>
      </c>
      <c r="J25" s="9">
        <v>24</v>
      </c>
      <c r="K25" s="9">
        <v>30</v>
      </c>
    </row>
    <row r="26" spans="1:11">
      <c r="A26" s="9">
        <v>20190409</v>
      </c>
      <c r="B26" s="9">
        <v>90</v>
      </c>
      <c r="C26" s="9">
        <v>45</v>
      </c>
      <c r="D26" s="9">
        <v>149</v>
      </c>
      <c r="E26" s="9">
        <v>121</v>
      </c>
      <c r="F26" s="9">
        <v>2051</v>
      </c>
      <c r="G26" s="9">
        <v>0</v>
      </c>
      <c r="H26" s="9">
        <v>0</v>
      </c>
      <c r="I26" s="9">
        <v>81</v>
      </c>
      <c r="J26" s="9">
        <v>41</v>
      </c>
      <c r="K26" s="9">
        <v>29</v>
      </c>
    </row>
    <row r="27" spans="1:11">
      <c r="A27" s="9">
        <v>20190410</v>
      </c>
      <c r="B27" s="9">
        <v>57</v>
      </c>
      <c r="C27" s="9">
        <v>7</v>
      </c>
      <c r="D27" s="9">
        <v>117</v>
      </c>
      <c r="E27" s="9">
        <v>125</v>
      </c>
      <c r="F27" s="9">
        <v>2150</v>
      </c>
      <c r="G27" s="9">
        <v>0</v>
      </c>
      <c r="H27" s="9">
        <v>0</v>
      </c>
      <c r="I27" s="9">
        <v>77</v>
      </c>
      <c r="J27" s="9">
        <v>36</v>
      </c>
      <c r="K27" s="9">
        <v>28</v>
      </c>
    </row>
    <row r="28" spans="1:11">
      <c r="A28" s="9">
        <v>20190411</v>
      </c>
      <c r="B28" s="9">
        <v>56</v>
      </c>
      <c r="C28" s="9">
        <v>-6</v>
      </c>
      <c r="D28" s="9">
        <v>114</v>
      </c>
      <c r="E28" s="9">
        <v>103</v>
      </c>
      <c r="F28" s="9">
        <v>1894</v>
      </c>
      <c r="G28" s="9">
        <v>0</v>
      </c>
      <c r="H28" s="9">
        <v>0</v>
      </c>
      <c r="I28" s="9">
        <v>85</v>
      </c>
      <c r="J28" s="9">
        <v>38</v>
      </c>
      <c r="K28" s="9">
        <v>24</v>
      </c>
    </row>
    <row r="29" spans="1:11">
      <c r="A29" s="9">
        <v>20190412</v>
      </c>
      <c r="B29" s="9">
        <v>39</v>
      </c>
      <c r="C29" s="9">
        <v>-5</v>
      </c>
      <c r="D29" s="9">
        <v>81</v>
      </c>
      <c r="E29" s="9">
        <v>26</v>
      </c>
      <c r="F29" s="9">
        <v>954</v>
      </c>
      <c r="G29" s="9">
        <v>0</v>
      </c>
      <c r="H29" s="9">
        <v>0</v>
      </c>
      <c r="I29" s="9">
        <v>86</v>
      </c>
      <c r="J29" s="9">
        <v>46</v>
      </c>
      <c r="K29" s="9">
        <v>12</v>
      </c>
    </row>
    <row r="30" spans="1:11">
      <c r="A30" s="9">
        <v>20190413</v>
      </c>
      <c r="B30" s="9">
        <v>20</v>
      </c>
      <c r="C30" s="9">
        <v>-23</v>
      </c>
      <c r="D30" s="9">
        <v>74</v>
      </c>
      <c r="E30" s="9">
        <v>80</v>
      </c>
      <c r="F30" s="9">
        <v>1626</v>
      </c>
      <c r="G30" s="9">
        <v>3</v>
      </c>
      <c r="H30" s="9">
        <v>2</v>
      </c>
      <c r="I30" s="9">
        <v>94</v>
      </c>
      <c r="J30" s="9">
        <v>49</v>
      </c>
      <c r="K30" s="9">
        <v>19</v>
      </c>
    </row>
    <row r="31" spans="1:11">
      <c r="A31" s="9">
        <v>20190414</v>
      </c>
      <c r="B31" s="9">
        <v>55</v>
      </c>
      <c r="C31" s="9">
        <v>-19</v>
      </c>
      <c r="D31" s="9">
        <v>115</v>
      </c>
      <c r="E31" s="9">
        <v>95</v>
      </c>
      <c r="F31" s="9">
        <v>1862</v>
      </c>
      <c r="G31" s="9">
        <v>0</v>
      </c>
      <c r="H31" s="9">
        <v>-1</v>
      </c>
      <c r="I31" s="9">
        <v>95</v>
      </c>
      <c r="J31" s="9">
        <v>38</v>
      </c>
      <c r="K31" s="9">
        <v>24</v>
      </c>
    </row>
    <row r="32" spans="1:11">
      <c r="A32" s="9">
        <v>20190415</v>
      </c>
      <c r="B32" s="9">
        <v>108</v>
      </c>
      <c r="C32" s="9">
        <v>45</v>
      </c>
      <c r="D32" s="9">
        <v>172</v>
      </c>
      <c r="E32" s="9">
        <v>115</v>
      </c>
      <c r="F32" s="9">
        <v>2071</v>
      </c>
      <c r="G32" s="9">
        <v>0</v>
      </c>
      <c r="H32" s="9">
        <v>0</v>
      </c>
      <c r="I32" s="9">
        <v>86</v>
      </c>
      <c r="J32" s="9">
        <v>28</v>
      </c>
      <c r="K32" s="9">
        <v>31</v>
      </c>
    </row>
    <row r="33" spans="1:11">
      <c r="A33" s="9">
        <v>20190416</v>
      </c>
      <c r="B33" s="9">
        <v>119</v>
      </c>
      <c r="C33" s="9">
        <v>54</v>
      </c>
      <c r="D33" s="9">
        <v>188</v>
      </c>
      <c r="E33" s="9">
        <v>121</v>
      </c>
      <c r="F33" s="9">
        <v>2050</v>
      </c>
      <c r="G33" s="9">
        <v>0</v>
      </c>
      <c r="H33" s="9">
        <v>0</v>
      </c>
      <c r="I33" s="9">
        <v>79</v>
      </c>
      <c r="J33" s="9">
        <v>33</v>
      </c>
      <c r="K33" s="9">
        <v>32</v>
      </c>
    </row>
    <row r="34" spans="1:11">
      <c r="A34" s="9">
        <v>20190417</v>
      </c>
      <c r="B34" s="9">
        <v>132</v>
      </c>
      <c r="C34" s="9">
        <v>72</v>
      </c>
      <c r="D34" s="9">
        <v>170</v>
      </c>
      <c r="E34" s="9">
        <v>19</v>
      </c>
      <c r="F34" s="9">
        <v>1023</v>
      </c>
      <c r="G34" s="9">
        <v>0</v>
      </c>
      <c r="H34" s="9">
        <v>-1</v>
      </c>
      <c r="I34" s="9">
        <v>83</v>
      </c>
      <c r="J34" s="9">
        <v>51</v>
      </c>
      <c r="K34" s="9">
        <v>16</v>
      </c>
    </row>
    <row r="35" spans="1:11">
      <c r="A35" s="9">
        <v>20190418</v>
      </c>
      <c r="B35" s="9">
        <v>166</v>
      </c>
      <c r="C35" s="9">
        <v>106</v>
      </c>
      <c r="D35" s="9">
        <v>220</v>
      </c>
      <c r="E35" s="9">
        <v>109</v>
      </c>
      <c r="F35" s="9">
        <v>2126</v>
      </c>
      <c r="G35" s="9">
        <v>0</v>
      </c>
      <c r="H35" s="9">
        <v>0</v>
      </c>
      <c r="I35" s="9">
        <v>56</v>
      </c>
      <c r="J35" s="9">
        <v>27</v>
      </c>
      <c r="K35" s="9">
        <v>36</v>
      </c>
    </row>
    <row r="36" spans="1:11">
      <c r="A36" s="9">
        <v>20190419</v>
      </c>
      <c r="B36" s="9">
        <v>172</v>
      </c>
      <c r="C36" s="9">
        <v>96</v>
      </c>
      <c r="D36" s="9">
        <v>244</v>
      </c>
      <c r="E36" s="9">
        <v>127</v>
      </c>
      <c r="F36" s="9">
        <v>2261</v>
      </c>
      <c r="G36" s="9">
        <v>0</v>
      </c>
      <c r="H36" s="9">
        <v>0</v>
      </c>
      <c r="I36" s="9">
        <v>57</v>
      </c>
      <c r="J36" s="9">
        <v>20</v>
      </c>
      <c r="K36" s="9">
        <v>39</v>
      </c>
    </row>
    <row r="37" spans="1:11">
      <c r="A37" s="9">
        <v>20190420</v>
      </c>
      <c r="B37" s="9">
        <v>170</v>
      </c>
      <c r="C37" s="9">
        <v>96</v>
      </c>
      <c r="D37" s="9">
        <v>247</v>
      </c>
      <c r="E37" s="9">
        <v>132</v>
      </c>
      <c r="F37" s="9">
        <v>2276</v>
      </c>
      <c r="G37" s="9">
        <v>0</v>
      </c>
      <c r="H37" s="9">
        <v>0</v>
      </c>
      <c r="I37" s="9">
        <v>63</v>
      </c>
      <c r="J37" s="9">
        <v>22</v>
      </c>
      <c r="K37" s="9">
        <v>39</v>
      </c>
    </row>
    <row r="38" spans="1:11">
      <c r="A38" s="9">
        <v>20190421</v>
      </c>
      <c r="B38" s="9">
        <v>158</v>
      </c>
      <c r="C38" s="9">
        <v>77</v>
      </c>
      <c r="D38" s="9">
        <v>243</v>
      </c>
      <c r="E38" s="9">
        <v>132</v>
      </c>
      <c r="F38" s="9">
        <v>2314</v>
      </c>
      <c r="G38" s="9">
        <v>0</v>
      </c>
      <c r="H38" s="9">
        <v>0</v>
      </c>
      <c r="I38" s="9">
        <v>60</v>
      </c>
      <c r="J38" s="9">
        <v>22</v>
      </c>
      <c r="K38" s="9">
        <v>39</v>
      </c>
    </row>
    <row r="39" spans="1:11">
      <c r="A39" s="9">
        <v>20190422</v>
      </c>
      <c r="B39" s="9">
        <v>180</v>
      </c>
      <c r="C39" s="9">
        <v>102</v>
      </c>
      <c r="D39" s="9">
        <v>253</v>
      </c>
      <c r="E39" s="9">
        <v>124</v>
      </c>
      <c r="F39" s="9">
        <v>2222</v>
      </c>
      <c r="G39" s="9">
        <v>0</v>
      </c>
      <c r="H39" s="9">
        <v>0</v>
      </c>
      <c r="I39" s="9">
        <v>60</v>
      </c>
      <c r="J39" s="9">
        <v>22</v>
      </c>
      <c r="K39" s="9">
        <v>39</v>
      </c>
    </row>
    <row r="40" spans="1:11">
      <c r="A40" s="9">
        <v>20190423</v>
      </c>
      <c r="B40" s="9">
        <v>159</v>
      </c>
      <c r="C40" s="9">
        <v>93</v>
      </c>
      <c r="D40" s="9">
        <v>219</v>
      </c>
      <c r="E40" s="9">
        <v>108</v>
      </c>
      <c r="F40" s="9">
        <v>1908</v>
      </c>
      <c r="G40" s="9">
        <v>0</v>
      </c>
      <c r="H40" s="9">
        <v>0</v>
      </c>
      <c r="I40" s="9">
        <v>65</v>
      </c>
      <c r="J40" s="9">
        <v>35</v>
      </c>
      <c r="K40" s="9">
        <v>32</v>
      </c>
    </row>
    <row r="41" spans="1:11">
      <c r="A41" s="9">
        <v>20190424</v>
      </c>
      <c r="B41" s="9">
        <v>172</v>
      </c>
      <c r="C41" s="9">
        <v>99</v>
      </c>
      <c r="D41" s="9">
        <v>268</v>
      </c>
      <c r="E41" s="9">
        <v>66</v>
      </c>
      <c r="F41" s="9">
        <v>1773</v>
      </c>
      <c r="G41" s="9">
        <v>37</v>
      </c>
      <c r="H41" s="9">
        <v>82</v>
      </c>
      <c r="I41" s="9">
        <v>93</v>
      </c>
      <c r="J41" s="9">
        <v>26</v>
      </c>
      <c r="K41" s="9">
        <v>31</v>
      </c>
    </row>
    <row r="42" spans="1:11">
      <c r="A42" s="9">
        <v>20190425</v>
      </c>
      <c r="B42" s="9">
        <v>126</v>
      </c>
      <c r="C42" s="9">
        <v>79</v>
      </c>
      <c r="D42" s="9">
        <v>192</v>
      </c>
      <c r="E42" s="9">
        <v>43</v>
      </c>
      <c r="F42" s="9">
        <v>1461</v>
      </c>
      <c r="G42" s="9">
        <v>35</v>
      </c>
      <c r="H42" s="9">
        <v>69</v>
      </c>
      <c r="I42" s="9">
        <v>96</v>
      </c>
      <c r="J42" s="9">
        <v>50</v>
      </c>
      <c r="K42" s="9">
        <v>23</v>
      </c>
    </row>
    <row r="43" spans="1:11">
      <c r="A43" s="9">
        <v>20190426</v>
      </c>
      <c r="B43" s="9">
        <v>120</v>
      </c>
      <c r="C43" s="9">
        <v>85</v>
      </c>
      <c r="D43" s="9">
        <v>177</v>
      </c>
      <c r="E43" s="9">
        <v>41</v>
      </c>
      <c r="F43" s="9">
        <v>1408</v>
      </c>
      <c r="G43" s="9">
        <v>0</v>
      </c>
      <c r="H43" s="9">
        <v>-1</v>
      </c>
      <c r="I43" s="9">
        <v>95</v>
      </c>
      <c r="J43" s="9">
        <v>41</v>
      </c>
      <c r="K43" s="9">
        <v>22</v>
      </c>
    </row>
    <row r="44" spans="1:11">
      <c r="A44" s="9">
        <v>20190427</v>
      </c>
      <c r="B44" s="9">
        <v>97</v>
      </c>
      <c r="C44" s="9">
        <v>69</v>
      </c>
      <c r="D44" s="9">
        <v>133</v>
      </c>
      <c r="E44" s="9">
        <v>30</v>
      </c>
      <c r="F44" s="9">
        <v>1172</v>
      </c>
      <c r="G44" s="9">
        <v>36</v>
      </c>
      <c r="H44" s="9">
        <v>15</v>
      </c>
      <c r="I44" s="9">
        <v>91</v>
      </c>
      <c r="J44" s="9">
        <v>57</v>
      </c>
      <c r="K44" s="9">
        <v>17</v>
      </c>
    </row>
    <row r="45" spans="1:11">
      <c r="A45" s="9">
        <v>20190428</v>
      </c>
      <c r="B45" s="9">
        <v>93</v>
      </c>
      <c r="C45" s="9">
        <v>49</v>
      </c>
      <c r="D45" s="9">
        <v>145</v>
      </c>
      <c r="E45" s="9">
        <v>47</v>
      </c>
      <c r="F45" s="9">
        <v>1527</v>
      </c>
      <c r="G45" s="9">
        <v>0</v>
      </c>
      <c r="H45" s="9">
        <v>-1</v>
      </c>
      <c r="I45" s="9">
        <v>91</v>
      </c>
      <c r="J45" s="9">
        <v>43</v>
      </c>
      <c r="K45" s="9">
        <v>22</v>
      </c>
    </row>
    <row r="46" spans="1:11">
      <c r="A46" s="9">
        <v>20190429</v>
      </c>
      <c r="B46" s="9">
        <v>102</v>
      </c>
      <c r="C46" s="9">
        <v>16</v>
      </c>
      <c r="D46" s="9">
        <v>165</v>
      </c>
      <c r="E46" s="9">
        <v>82</v>
      </c>
      <c r="F46" s="9">
        <v>1875</v>
      </c>
      <c r="G46" s="9">
        <v>0</v>
      </c>
      <c r="H46" s="9">
        <v>0</v>
      </c>
      <c r="I46" s="9">
        <v>95</v>
      </c>
      <c r="J46" s="9">
        <v>45</v>
      </c>
      <c r="K46" s="9">
        <v>28</v>
      </c>
    </row>
    <row r="47" spans="1:11">
      <c r="A47" s="9">
        <v>20190430</v>
      </c>
      <c r="B47" s="9">
        <v>92</v>
      </c>
      <c r="C47" s="9">
        <v>25</v>
      </c>
      <c r="D47" s="9">
        <v>134</v>
      </c>
      <c r="E47" s="9">
        <v>30</v>
      </c>
      <c r="F47" s="9">
        <v>846</v>
      </c>
      <c r="G47" s="9">
        <v>0</v>
      </c>
      <c r="H47" s="9">
        <v>0</v>
      </c>
      <c r="I47" s="9">
        <v>98</v>
      </c>
      <c r="J47" s="9">
        <v>63</v>
      </c>
      <c r="K47" s="9">
        <v>12</v>
      </c>
    </row>
    <row r="48" spans="1:11">
      <c r="A48" s="9">
        <v>20190501</v>
      </c>
      <c r="B48" s="9">
        <v>95</v>
      </c>
      <c r="C48" s="9">
        <v>22</v>
      </c>
      <c r="D48" s="9">
        <v>164</v>
      </c>
      <c r="E48" s="9">
        <v>66</v>
      </c>
      <c r="F48" s="9">
        <v>1858</v>
      </c>
      <c r="G48" s="9">
        <v>0</v>
      </c>
      <c r="H48" s="9">
        <v>0</v>
      </c>
      <c r="I48" s="9">
        <v>96</v>
      </c>
      <c r="J48" s="9">
        <v>51</v>
      </c>
      <c r="K48" s="9">
        <v>27</v>
      </c>
    </row>
    <row r="49" spans="1:11">
      <c r="A49" s="9">
        <v>20190502</v>
      </c>
      <c r="B49" s="9">
        <v>91</v>
      </c>
      <c r="C49" s="9">
        <v>14</v>
      </c>
      <c r="D49" s="9">
        <v>162</v>
      </c>
      <c r="E49" s="9">
        <v>46</v>
      </c>
      <c r="F49" s="9">
        <v>1187</v>
      </c>
      <c r="G49" s="9">
        <v>21</v>
      </c>
      <c r="H49" s="9">
        <v>26</v>
      </c>
      <c r="I49" s="9">
        <v>98</v>
      </c>
      <c r="J49" s="9">
        <v>60</v>
      </c>
      <c r="K49" s="9">
        <v>17</v>
      </c>
    </row>
    <row r="50" spans="1:11">
      <c r="A50" s="9">
        <v>20190503</v>
      </c>
      <c r="B50" s="9">
        <v>77</v>
      </c>
      <c r="C50" s="9">
        <v>44</v>
      </c>
      <c r="D50" s="9">
        <v>113</v>
      </c>
      <c r="E50" s="9">
        <v>26</v>
      </c>
      <c r="F50" s="9">
        <v>1320</v>
      </c>
      <c r="G50" s="9">
        <v>47</v>
      </c>
      <c r="H50" s="9">
        <v>17</v>
      </c>
      <c r="I50" s="9">
        <v>94</v>
      </c>
      <c r="J50" s="9">
        <v>47</v>
      </c>
      <c r="K50" s="9">
        <v>18</v>
      </c>
    </row>
    <row r="51" spans="1:11">
      <c r="A51" s="9">
        <v>20190504</v>
      </c>
      <c r="B51" s="9">
        <v>48</v>
      </c>
      <c r="C51" s="9">
        <v>-4</v>
      </c>
      <c r="D51" s="9">
        <v>105</v>
      </c>
      <c r="E51" s="9">
        <v>86</v>
      </c>
      <c r="F51" s="9">
        <v>1686</v>
      </c>
      <c r="G51" s="9">
        <v>13</v>
      </c>
      <c r="H51" s="9">
        <v>21</v>
      </c>
      <c r="I51" s="9">
        <v>98</v>
      </c>
      <c r="J51" s="9">
        <v>46</v>
      </c>
      <c r="K51" s="9">
        <v>21</v>
      </c>
    </row>
    <row r="52" spans="1:11">
      <c r="A52" s="9">
        <v>20190505</v>
      </c>
      <c r="B52" s="9">
        <v>61</v>
      </c>
      <c r="C52" s="9">
        <v>1</v>
      </c>
      <c r="D52" s="9">
        <v>113</v>
      </c>
      <c r="E52" s="9">
        <v>59</v>
      </c>
      <c r="F52" s="9">
        <v>1662</v>
      </c>
      <c r="G52" s="9">
        <v>0</v>
      </c>
      <c r="H52" s="9">
        <v>-1</v>
      </c>
      <c r="I52" s="9">
        <v>95</v>
      </c>
      <c r="J52" s="9">
        <v>43</v>
      </c>
      <c r="K52" s="9">
        <v>22</v>
      </c>
    </row>
    <row r="53" spans="1:11">
      <c r="A53" s="9">
        <v>20190506</v>
      </c>
      <c r="B53" s="9">
        <v>63</v>
      </c>
      <c r="C53" s="9">
        <v>2</v>
      </c>
      <c r="D53" s="9">
        <v>117</v>
      </c>
      <c r="E53" s="9">
        <v>18</v>
      </c>
      <c r="F53" s="9">
        <v>1146</v>
      </c>
      <c r="G53" s="9">
        <v>6</v>
      </c>
      <c r="H53" s="9">
        <v>7</v>
      </c>
      <c r="I53" s="9">
        <v>94</v>
      </c>
      <c r="J53" s="9">
        <v>56</v>
      </c>
      <c r="K53" s="9">
        <v>15</v>
      </c>
    </row>
    <row r="54" spans="1:11">
      <c r="A54" s="9">
        <v>20190507</v>
      </c>
      <c r="B54" s="9">
        <v>78</v>
      </c>
      <c r="C54" s="9">
        <v>16</v>
      </c>
      <c r="D54" s="9">
        <v>127</v>
      </c>
      <c r="E54" s="9">
        <v>18</v>
      </c>
      <c r="F54" s="9">
        <v>1149</v>
      </c>
      <c r="G54" s="9">
        <v>0</v>
      </c>
      <c r="H54" s="9">
        <v>-1</v>
      </c>
      <c r="I54" s="9">
        <v>95</v>
      </c>
      <c r="J54" s="9">
        <v>45</v>
      </c>
      <c r="K54" s="9">
        <v>16</v>
      </c>
    </row>
    <row r="55" spans="1:11">
      <c r="A55" s="9">
        <v>20190508</v>
      </c>
      <c r="B55" s="9">
        <v>94</v>
      </c>
      <c r="C55" s="9">
        <v>57</v>
      </c>
      <c r="D55" s="9">
        <v>136</v>
      </c>
      <c r="E55" s="9">
        <v>5</v>
      </c>
      <c r="F55" s="9">
        <v>824</v>
      </c>
      <c r="G55" s="9">
        <v>36</v>
      </c>
      <c r="H55" s="9">
        <v>80</v>
      </c>
      <c r="I55" s="9">
        <v>95</v>
      </c>
      <c r="J55" s="9">
        <v>54</v>
      </c>
      <c r="K55" s="9">
        <v>12</v>
      </c>
    </row>
    <row r="56" spans="1:11">
      <c r="A56" s="9">
        <v>20190509</v>
      </c>
      <c r="B56" s="9">
        <v>117</v>
      </c>
      <c r="C56" s="9">
        <v>68</v>
      </c>
      <c r="D56" s="9">
        <v>166</v>
      </c>
      <c r="E56" s="9">
        <v>61</v>
      </c>
      <c r="F56" s="9">
        <v>1704</v>
      </c>
      <c r="G56" s="9">
        <v>7</v>
      </c>
      <c r="H56" s="9">
        <v>11</v>
      </c>
      <c r="I56" s="9">
        <v>93</v>
      </c>
      <c r="J56" s="9">
        <v>55</v>
      </c>
      <c r="K56" s="9">
        <v>26</v>
      </c>
    </row>
    <row r="57" spans="1:11">
      <c r="A57" s="9">
        <v>20190510</v>
      </c>
      <c r="B57" s="9">
        <v>99</v>
      </c>
      <c r="C57" s="9">
        <v>59</v>
      </c>
      <c r="D57" s="9">
        <v>132</v>
      </c>
      <c r="E57" s="9">
        <v>24</v>
      </c>
      <c r="F57" s="9">
        <v>941</v>
      </c>
      <c r="G57" s="9">
        <v>10</v>
      </c>
      <c r="H57" s="9">
        <v>4</v>
      </c>
      <c r="I57" s="9">
        <v>94</v>
      </c>
      <c r="J57" s="9">
        <v>60</v>
      </c>
      <c r="K57" s="9">
        <v>14</v>
      </c>
    </row>
    <row r="58" spans="1:11">
      <c r="A58" s="9">
        <v>20190511</v>
      </c>
      <c r="B58" s="9">
        <v>94</v>
      </c>
      <c r="C58" s="9">
        <v>23</v>
      </c>
      <c r="D58" s="9">
        <v>154</v>
      </c>
      <c r="E58" s="9">
        <v>116</v>
      </c>
      <c r="F58" s="9">
        <v>2353</v>
      </c>
      <c r="G58" s="9">
        <v>0</v>
      </c>
      <c r="H58" s="9">
        <v>0</v>
      </c>
      <c r="I58" s="9">
        <v>91</v>
      </c>
      <c r="J58" s="9">
        <v>40</v>
      </c>
      <c r="K58" s="9">
        <v>34</v>
      </c>
    </row>
    <row r="59" spans="1:11">
      <c r="A59" s="9">
        <v>20190512</v>
      </c>
      <c r="B59" s="9">
        <v>78</v>
      </c>
      <c r="C59" s="9">
        <v>-3</v>
      </c>
      <c r="D59" s="9">
        <v>147</v>
      </c>
      <c r="E59" s="9">
        <v>75</v>
      </c>
      <c r="F59" s="9">
        <v>1722</v>
      </c>
      <c r="G59" s="9">
        <v>0</v>
      </c>
      <c r="H59" s="9">
        <v>-1</v>
      </c>
      <c r="I59" s="9">
        <v>93</v>
      </c>
      <c r="J59" s="9">
        <v>41</v>
      </c>
      <c r="K59" s="9">
        <v>24</v>
      </c>
    </row>
    <row r="60" spans="1:11">
      <c r="A60" s="9">
        <v>20190513</v>
      </c>
      <c r="B60" s="9">
        <v>90</v>
      </c>
      <c r="C60" s="9">
        <v>-14</v>
      </c>
      <c r="D60" s="9">
        <v>164</v>
      </c>
      <c r="E60" s="9">
        <v>132</v>
      </c>
      <c r="F60" s="9">
        <v>2755</v>
      </c>
      <c r="G60" s="9">
        <v>0</v>
      </c>
      <c r="H60" s="9">
        <v>0</v>
      </c>
      <c r="I60" s="9">
        <v>93</v>
      </c>
      <c r="J60" s="9">
        <v>24</v>
      </c>
      <c r="K60" s="9">
        <v>39</v>
      </c>
    </row>
    <row r="61" spans="1:11">
      <c r="A61" s="9">
        <v>20190514</v>
      </c>
      <c r="B61" s="9">
        <v>107</v>
      </c>
      <c r="C61" s="9">
        <v>29</v>
      </c>
      <c r="D61" s="9">
        <v>170</v>
      </c>
      <c r="E61" s="9">
        <v>126</v>
      </c>
      <c r="F61" s="9">
        <v>2606</v>
      </c>
      <c r="G61" s="9">
        <v>0</v>
      </c>
      <c r="H61" s="9">
        <v>0</v>
      </c>
      <c r="I61" s="9">
        <v>91</v>
      </c>
      <c r="J61" s="9">
        <v>34</v>
      </c>
      <c r="K61" s="9">
        <v>39</v>
      </c>
    </row>
    <row r="62" spans="1:11">
      <c r="A62" s="9">
        <v>20190515</v>
      </c>
      <c r="B62" s="9">
        <v>117</v>
      </c>
      <c r="C62" s="9">
        <v>47</v>
      </c>
      <c r="D62" s="9">
        <v>178</v>
      </c>
      <c r="E62" s="9">
        <v>137</v>
      </c>
      <c r="F62" s="9">
        <v>2795</v>
      </c>
      <c r="G62" s="9">
        <v>0</v>
      </c>
      <c r="H62" s="9">
        <v>0</v>
      </c>
      <c r="I62" s="9">
        <v>82</v>
      </c>
      <c r="J62" s="9">
        <v>28</v>
      </c>
      <c r="K62" s="9">
        <v>43</v>
      </c>
    </row>
    <row r="63" spans="1:11">
      <c r="A63" s="9">
        <v>20190516</v>
      </c>
      <c r="B63" s="9">
        <v>115</v>
      </c>
      <c r="C63" s="9">
        <v>52</v>
      </c>
      <c r="D63" s="9">
        <v>182</v>
      </c>
      <c r="E63" s="9">
        <v>43</v>
      </c>
      <c r="F63" s="9">
        <v>1799</v>
      </c>
      <c r="G63" s="9">
        <v>0</v>
      </c>
      <c r="H63" s="9">
        <v>0</v>
      </c>
      <c r="I63" s="9">
        <v>85</v>
      </c>
      <c r="J63" s="9">
        <v>35</v>
      </c>
      <c r="K63" s="9">
        <v>27</v>
      </c>
    </row>
    <row r="64" spans="1:11">
      <c r="A64" s="9">
        <v>20190517</v>
      </c>
      <c r="B64" s="9">
        <v>111</v>
      </c>
      <c r="C64" s="9">
        <v>86</v>
      </c>
      <c r="D64" s="9">
        <v>136</v>
      </c>
      <c r="E64" s="9">
        <v>3</v>
      </c>
      <c r="F64" s="9">
        <v>846</v>
      </c>
      <c r="G64" s="9">
        <v>14</v>
      </c>
      <c r="H64" s="9">
        <v>3</v>
      </c>
      <c r="I64" s="9">
        <v>96</v>
      </c>
      <c r="J64" s="9">
        <v>60</v>
      </c>
      <c r="K64" s="9">
        <v>13</v>
      </c>
    </row>
    <row r="65" spans="1:11">
      <c r="A65" s="9">
        <v>20190518</v>
      </c>
      <c r="B65" s="9">
        <v>154</v>
      </c>
      <c r="C65" s="9">
        <v>62</v>
      </c>
      <c r="D65" s="9">
        <v>226</v>
      </c>
      <c r="E65" s="9">
        <v>89</v>
      </c>
      <c r="F65" s="9">
        <v>2044</v>
      </c>
      <c r="G65" s="9">
        <v>0</v>
      </c>
      <c r="H65" s="9">
        <v>0</v>
      </c>
      <c r="I65" s="9">
        <v>98</v>
      </c>
      <c r="J65" s="9">
        <v>38</v>
      </c>
      <c r="K65" s="9">
        <v>34</v>
      </c>
    </row>
    <row r="66" spans="1:11">
      <c r="A66" s="9">
        <v>20190519</v>
      </c>
      <c r="B66" s="9">
        <v>161</v>
      </c>
      <c r="C66" s="9">
        <v>108</v>
      </c>
      <c r="D66" s="9">
        <v>245</v>
      </c>
      <c r="E66" s="9">
        <v>58</v>
      </c>
      <c r="F66" s="9">
        <v>1859</v>
      </c>
      <c r="G66" s="9">
        <v>28</v>
      </c>
      <c r="H66" s="9">
        <v>26</v>
      </c>
      <c r="I66" s="9">
        <v>98</v>
      </c>
      <c r="J66" s="9">
        <v>41</v>
      </c>
      <c r="K66" s="9">
        <v>31</v>
      </c>
    </row>
    <row r="67" spans="1:11">
      <c r="A67" s="9">
        <v>20190520</v>
      </c>
      <c r="B67" s="9">
        <v>138</v>
      </c>
      <c r="C67" s="9">
        <v>118</v>
      </c>
      <c r="D67" s="9">
        <v>171</v>
      </c>
      <c r="E67" s="9">
        <v>1</v>
      </c>
      <c r="F67" s="9">
        <v>798</v>
      </c>
      <c r="G67" s="9">
        <v>0</v>
      </c>
      <c r="H67" s="9">
        <v>0</v>
      </c>
      <c r="I67" s="9">
        <v>98</v>
      </c>
      <c r="J67" s="9">
        <v>72</v>
      </c>
      <c r="K67" s="9">
        <v>13</v>
      </c>
    </row>
    <row r="68" spans="1:11">
      <c r="A68" s="9">
        <v>20190521</v>
      </c>
      <c r="B68" s="9">
        <v>118</v>
      </c>
      <c r="C68" s="9">
        <v>105</v>
      </c>
      <c r="D68" s="9">
        <v>132</v>
      </c>
      <c r="E68" s="9">
        <v>0</v>
      </c>
      <c r="F68" s="9">
        <v>390</v>
      </c>
      <c r="G68" s="9">
        <v>19</v>
      </c>
      <c r="H68" s="9">
        <v>3</v>
      </c>
      <c r="I68" s="9">
        <v>98</v>
      </c>
      <c r="J68" s="9">
        <v>84</v>
      </c>
      <c r="K68" s="9">
        <v>6</v>
      </c>
    </row>
    <row r="69" spans="1:11">
      <c r="A69" s="9">
        <v>20190522</v>
      </c>
      <c r="B69" s="9">
        <v>130</v>
      </c>
      <c r="C69" s="9">
        <v>52</v>
      </c>
      <c r="D69" s="9">
        <v>192</v>
      </c>
      <c r="E69" s="9">
        <v>88</v>
      </c>
      <c r="F69" s="9">
        <v>2156</v>
      </c>
      <c r="G69" s="9">
        <v>0</v>
      </c>
      <c r="H69" s="9">
        <v>0</v>
      </c>
      <c r="I69" s="9">
        <v>91</v>
      </c>
      <c r="J69" s="9">
        <v>38</v>
      </c>
      <c r="K69" s="9">
        <v>34</v>
      </c>
    </row>
    <row r="70" spans="1:11">
      <c r="A70" s="9">
        <v>20190523</v>
      </c>
      <c r="B70" s="9">
        <v>146</v>
      </c>
      <c r="C70" s="9">
        <v>46</v>
      </c>
      <c r="D70" s="9">
        <v>227</v>
      </c>
      <c r="E70" s="9">
        <v>134</v>
      </c>
      <c r="F70" s="9">
        <v>2649</v>
      </c>
      <c r="G70" s="9">
        <v>0</v>
      </c>
      <c r="H70" s="9">
        <v>0</v>
      </c>
      <c r="I70" s="9">
        <v>89</v>
      </c>
      <c r="J70" s="9">
        <v>22</v>
      </c>
      <c r="K70" s="9">
        <v>43</v>
      </c>
    </row>
    <row r="71" spans="1:11">
      <c r="A71" s="9">
        <v>20190524</v>
      </c>
      <c r="B71" s="9">
        <v>155</v>
      </c>
      <c r="C71" s="9">
        <v>64</v>
      </c>
      <c r="D71" s="9">
        <v>241</v>
      </c>
      <c r="E71" s="9">
        <v>101</v>
      </c>
      <c r="F71" s="9">
        <v>2346</v>
      </c>
      <c r="G71" s="9">
        <v>0</v>
      </c>
      <c r="H71" s="9">
        <v>0</v>
      </c>
      <c r="I71" s="9">
        <v>94</v>
      </c>
      <c r="J71" s="9">
        <v>28</v>
      </c>
      <c r="K71" s="9">
        <v>39</v>
      </c>
    </row>
    <row r="72" spans="1:11">
      <c r="A72" s="9">
        <v>20190525</v>
      </c>
      <c r="B72" s="9">
        <v>129</v>
      </c>
      <c r="C72" s="9">
        <v>54</v>
      </c>
      <c r="D72" s="9">
        <v>185</v>
      </c>
      <c r="E72" s="9">
        <v>41</v>
      </c>
      <c r="F72" s="9">
        <v>1612</v>
      </c>
      <c r="G72" s="9">
        <v>0</v>
      </c>
      <c r="H72" s="9">
        <v>0</v>
      </c>
      <c r="I72" s="9">
        <v>94</v>
      </c>
      <c r="J72" s="9">
        <v>47</v>
      </c>
      <c r="K72" s="9">
        <v>25</v>
      </c>
    </row>
    <row r="73" spans="1:11">
      <c r="A73" s="9">
        <v>20190526</v>
      </c>
      <c r="B73" s="9">
        <v>155</v>
      </c>
      <c r="C73" s="9">
        <v>63</v>
      </c>
      <c r="D73" s="9">
        <v>216</v>
      </c>
      <c r="E73" s="9">
        <v>16</v>
      </c>
      <c r="F73" s="9">
        <v>1443</v>
      </c>
      <c r="G73" s="9">
        <v>28</v>
      </c>
      <c r="H73" s="9">
        <v>34</v>
      </c>
      <c r="I73" s="9">
        <v>95</v>
      </c>
      <c r="J73" s="9">
        <v>53</v>
      </c>
      <c r="K73" s="9">
        <v>24</v>
      </c>
    </row>
    <row r="74" spans="1:11">
      <c r="A74" s="9">
        <v>20190527</v>
      </c>
      <c r="B74" s="9">
        <v>140</v>
      </c>
      <c r="C74" s="9">
        <v>72</v>
      </c>
      <c r="D74" s="9">
        <v>187</v>
      </c>
      <c r="E74" s="9">
        <v>67</v>
      </c>
      <c r="F74" s="9">
        <v>1784</v>
      </c>
      <c r="G74" s="9">
        <v>0</v>
      </c>
      <c r="H74" s="9">
        <v>-1</v>
      </c>
      <c r="I74" s="9">
        <v>94</v>
      </c>
      <c r="J74" s="9">
        <v>43</v>
      </c>
      <c r="K74" s="9">
        <v>29</v>
      </c>
    </row>
    <row r="75" spans="1:11">
      <c r="A75" s="9">
        <v>20190528</v>
      </c>
      <c r="B75" s="9">
        <v>106</v>
      </c>
      <c r="C75" s="9">
        <v>45</v>
      </c>
      <c r="D75" s="9">
        <v>153</v>
      </c>
      <c r="E75" s="9">
        <v>26</v>
      </c>
      <c r="F75" s="9">
        <v>1067</v>
      </c>
      <c r="G75" s="9">
        <v>81</v>
      </c>
      <c r="H75" s="9">
        <v>167</v>
      </c>
      <c r="I75" s="9">
        <v>95</v>
      </c>
      <c r="J75" s="9">
        <v>58</v>
      </c>
      <c r="K75" s="9">
        <v>16</v>
      </c>
    </row>
    <row r="76" spans="1:11">
      <c r="A76" s="9">
        <v>20190529</v>
      </c>
      <c r="B76" s="9">
        <v>125</v>
      </c>
      <c r="C76" s="9">
        <v>11</v>
      </c>
      <c r="D76" s="9">
        <v>191</v>
      </c>
      <c r="E76" s="9">
        <v>133</v>
      </c>
      <c r="F76" s="9">
        <v>2746</v>
      </c>
      <c r="G76" s="9">
        <v>0</v>
      </c>
      <c r="H76" s="9">
        <v>-1</v>
      </c>
      <c r="I76" s="9">
        <v>95</v>
      </c>
      <c r="J76" s="9">
        <v>38</v>
      </c>
      <c r="K76" s="9">
        <v>43</v>
      </c>
    </row>
    <row r="77" spans="1:11">
      <c r="A77" s="9">
        <v>20190530</v>
      </c>
      <c r="B77" s="9">
        <v>166</v>
      </c>
      <c r="C77" s="9">
        <v>129</v>
      </c>
      <c r="D77" s="9">
        <v>215</v>
      </c>
      <c r="E77" s="9">
        <v>23</v>
      </c>
      <c r="F77" s="9">
        <v>896</v>
      </c>
      <c r="G77" s="9">
        <v>0</v>
      </c>
      <c r="H77" s="9">
        <v>-1</v>
      </c>
      <c r="I77" s="9">
        <v>95</v>
      </c>
      <c r="J77" s="9">
        <v>61</v>
      </c>
      <c r="K77" s="9">
        <v>15</v>
      </c>
    </row>
    <row r="78" spans="1:11">
      <c r="A78" s="9">
        <v>20190531</v>
      </c>
      <c r="B78" s="9">
        <v>175</v>
      </c>
      <c r="C78" s="9">
        <v>109</v>
      </c>
      <c r="D78" s="9">
        <v>218</v>
      </c>
      <c r="E78" s="9">
        <v>82</v>
      </c>
      <c r="F78" s="9">
        <v>2149</v>
      </c>
      <c r="G78" s="9">
        <v>0</v>
      </c>
      <c r="H78" s="9">
        <v>0</v>
      </c>
      <c r="I78" s="9">
        <v>91</v>
      </c>
      <c r="J78" s="9">
        <v>53</v>
      </c>
      <c r="K78" s="9">
        <v>37</v>
      </c>
    </row>
    <row r="79" spans="1:11">
      <c r="A79" s="9">
        <v>20190601</v>
      </c>
      <c r="B79" s="9">
        <v>190</v>
      </c>
      <c r="C79" s="9">
        <v>97</v>
      </c>
      <c r="D79" s="9">
        <v>264</v>
      </c>
      <c r="E79" s="9">
        <v>144</v>
      </c>
      <c r="F79" s="9">
        <v>2751</v>
      </c>
      <c r="G79" s="9">
        <v>0</v>
      </c>
      <c r="H79" s="9">
        <v>0</v>
      </c>
      <c r="I79" s="9">
        <v>95</v>
      </c>
      <c r="J79" s="9">
        <v>42</v>
      </c>
      <c r="K79" s="9">
        <v>49</v>
      </c>
    </row>
    <row r="80" spans="1:11">
      <c r="A80" s="9">
        <v>20190602</v>
      </c>
      <c r="B80" s="9">
        <v>235</v>
      </c>
      <c r="C80" s="9">
        <v>145</v>
      </c>
      <c r="D80" s="9">
        <v>314</v>
      </c>
      <c r="E80" s="9">
        <v>131</v>
      </c>
      <c r="F80" s="9">
        <v>2748</v>
      </c>
      <c r="G80" s="9">
        <v>4</v>
      </c>
      <c r="H80" s="9">
        <v>3</v>
      </c>
      <c r="I80" s="9">
        <v>91</v>
      </c>
      <c r="J80" s="9">
        <v>28</v>
      </c>
      <c r="K80" s="9">
        <v>53</v>
      </c>
    </row>
    <row r="81" spans="1:11">
      <c r="A81" s="9">
        <v>20190603</v>
      </c>
      <c r="B81" s="9">
        <v>175</v>
      </c>
      <c r="C81" s="9">
        <v>126</v>
      </c>
      <c r="D81" s="9">
        <v>212</v>
      </c>
      <c r="E81" s="9">
        <v>21</v>
      </c>
      <c r="F81" s="9">
        <v>1448</v>
      </c>
      <c r="G81" s="9">
        <v>0</v>
      </c>
      <c r="H81" s="9">
        <v>0</v>
      </c>
      <c r="I81" s="9">
        <v>91</v>
      </c>
      <c r="J81" s="9">
        <v>57</v>
      </c>
      <c r="K81" s="9">
        <v>25</v>
      </c>
    </row>
    <row r="82" spans="1:11">
      <c r="A82" s="9">
        <v>20190604</v>
      </c>
      <c r="B82" s="9">
        <v>190</v>
      </c>
      <c r="C82" s="9">
        <v>96</v>
      </c>
      <c r="D82" s="9">
        <v>250</v>
      </c>
      <c r="E82" s="9">
        <v>82</v>
      </c>
      <c r="F82" s="9">
        <v>2087</v>
      </c>
      <c r="G82" s="9">
        <v>13</v>
      </c>
      <c r="H82" s="9">
        <v>97</v>
      </c>
      <c r="I82" s="9">
        <v>96</v>
      </c>
      <c r="J82" s="9">
        <v>39</v>
      </c>
      <c r="K82" s="9">
        <v>37</v>
      </c>
    </row>
    <row r="83" spans="1:11">
      <c r="A83" s="9">
        <v>20190605</v>
      </c>
      <c r="B83" s="9">
        <v>179</v>
      </c>
      <c r="C83" s="9">
        <v>140</v>
      </c>
      <c r="D83" s="9">
        <v>217</v>
      </c>
      <c r="E83" s="9">
        <v>47</v>
      </c>
      <c r="F83" s="9">
        <v>1530</v>
      </c>
      <c r="G83" s="9">
        <v>9</v>
      </c>
      <c r="H83" s="9">
        <v>103</v>
      </c>
      <c r="I83" s="9">
        <v>96</v>
      </c>
      <c r="J83" s="9">
        <v>56</v>
      </c>
      <c r="K83" s="9">
        <v>27</v>
      </c>
    </row>
    <row r="84" spans="1:11">
      <c r="A84" s="9">
        <v>20190606</v>
      </c>
      <c r="B84" s="9">
        <v>143</v>
      </c>
      <c r="C84" s="9">
        <v>102</v>
      </c>
      <c r="D84" s="9">
        <v>193</v>
      </c>
      <c r="E84" s="9">
        <v>68</v>
      </c>
      <c r="F84" s="9">
        <v>1580</v>
      </c>
      <c r="G84" s="9">
        <v>22</v>
      </c>
      <c r="H84" s="9">
        <v>44</v>
      </c>
      <c r="I84" s="9">
        <v>97</v>
      </c>
      <c r="J84" s="9">
        <v>49</v>
      </c>
      <c r="K84" s="9">
        <v>26</v>
      </c>
    </row>
    <row r="85" spans="1:11">
      <c r="A85" s="9">
        <v>20190607</v>
      </c>
      <c r="B85" s="9">
        <v>163</v>
      </c>
      <c r="C85" s="9">
        <v>91</v>
      </c>
      <c r="D85" s="9">
        <v>242</v>
      </c>
      <c r="E85" s="9">
        <v>79</v>
      </c>
      <c r="F85" s="9">
        <v>2120</v>
      </c>
      <c r="G85" s="9">
        <v>4</v>
      </c>
      <c r="H85" s="9">
        <v>6</v>
      </c>
      <c r="I85" s="9">
        <v>91</v>
      </c>
      <c r="J85" s="9">
        <v>39</v>
      </c>
      <c r="K85" s="9">
        <v>36</v>
      </c>
    </row>
    <row r="86" spans="1:11">
      <c r="A86" s="9">
        <v>20190608</v>
      </c>
      <c r="B86" s="9">
        <v>144</v>
      </c>
      <c r="C86" s="9">
        <v>99</v>
      </c>
      <c r="D86" s="9">
        <v>183</v>
      </c>
      <c r="E86" s="9">
        <v>51</v>
      </c>
      <c r="F86" s="9">
        <v>1154</v>
      </c>
      <c r="G86" s="9">
        <v>6</v>
      </c>
      <c r="H86" s="9">
        <v>11</v>
      </c>
      <c r="I86" s="9">
        <v>78</v>
      </c>
      <c r="J86" s="9">
        <v>53</v>
      </c>
      <c r="K86" s="9">
        <v>19</v>
      </c>
    </row>
    <row r="87" spans="1:11">
      <c r="A87" s="9">
        <v>20190609</v>
      </c>
      <c r="B87" s="9">
        <v>154</v>
      </c>
      <c r="C87" s="9">
        <v>89</v>
      </c>
      <c r="D87" s="9">
        <v>207</v>
      </c>
      <c r="E87" s="9">
        <v>64</v>
      </c>
      <c r="F87" s="9">
        <v>2145</v>
      </c>
      <c r="G87" s="9">
        <v>0</v>
      </c>
      <c r="H87" s="9">
        <v>0</v>
      </c>
      <c r="I87" s="9">
        <v>84</v>
      </c>
      <c r="J87" s="9">
        <v>41</v>
      </c>
      <c r="K87" s="9">
        <v>36</v>
      </c>
    </row>
    <row r="88" spans="1:11">
      <c r="A88" s="9">
        <v>20190610</v>
      </c>
      <c r="B88" s="9">
        <v>182</v>
      </c>
      <c r="C88" s="9">
        <v>129</v>
      </c>
      <c r="D88" s="9">
        <v>241</v>
      </c>
      <c r="E88" s="9">
        <v>53</v>
      </c>
      <c r="F88" s="9">
        <v>2097</v>
      </c>
      <c r="G88" s="9">
        <v>7</v>
      </c>
      <c r="H88" s="9">
        <v>2</v>
      </c>
      <c r="I88" s="9">
        <v>91</v>
      </c>
      <c r="J88" s="9">
        <v>45</v>
      </c>
      <c r="K88" s="9">
        <v>37</v>
      </c>
    </row>
    <row r="89" spans="1:11">
      <c r="A89" s="9">
        <v>20190611</v>
      </c>
      <c r="B89" s="9">
        <v>155</v>
      </c>
      <c r="C89" s="9">
        <v>120</v>
      </c>
      <c r="D89" s="9">
        <v>204</v>
      </c>
      <c r="E89" s="9">
        <v>75</v>
      </c>
      <c r="F89" s="9">
        <v>2242</v>
      </c>
      <c r="G89" s="9">
        <v>27</v>
      </c>
      <c r="H89" s="9">
        <v>9</v>
      </c>
      <c r="I89" s="9">
        <v>94</v>
      </c>
      <c r="J89" s="9">
        <v>49</v>
      </c>
      <c r="K89" s="9">
        <v>37</v>
      </c>
    </row>
    <row r="90" spans="1:11">
      <c r="A90" s="9">
        <v>20190612</v>
      </c>
      <c r="B90" s="9">
        <v>152</v>
      </c>
      <c r="C90" s="9">
        <v>111</v>
      </c>
      <c r="D90" s="9">
        <v>196</v>
      </c>
      <c r="E90" s="9">
        <v>60</v>
      </c>
      <c r="F90" s="9">
        <v>1304</v>
      </c>
      <c r="G90" s="9">
        <v>24</v>
      </c>
      <c r="H90" s="9">
        <v>177</v>
      </c>
      <c r="I90" s="9">
        <v>96</v>
      </c>
      <c r="J90" s="9">
        <v>63</v>
      </c>
      <c r="K90" s="9">
        <v>22</v>
      </c>
    </row>
    <row r="91" spans="1:11">
      <c r="A91" s="9">
        <v>20190613</v>
      </c>
      <c r="B91" s="9">
        <v>145</v>
      </c>
      <c r="C91" s="9">
        <v>110</v>
      </c>
      <c r="D91" s="9">
        <v>194</v>
      </c>
      <c r="E91" s="9">
        <v>80</v>
      </c>
      <c r="F91" s="9">
        <v>2046</v>
      </c>
      <c r="G91" s="9">
        <v>23</v>
      </c>
      <c r="H91" s="9">
        <v>116</v>
      </c>
      <c r="I91" s="9">
        <v>94</v>
      </c>
      <c r="J91" s="9">
        <v>47</v>
      </c>
      <c r="K91" s="9">
        <v>33</v>
      </c>
    </row>
    <row r="92" spans="1:11">
      <c r="A92" s="9">
        <v>20190614</v>
      </c>
      <c r="B92" s="9">
        <v>179</v>
      </c>
      <c r="C92" s="9">
        <v>111</v>
      </c>
      <c r="D92" s="9">
        <v>241</v>
      </c>
      <c r="E92" s="9">
        <v>76</v>
      </c>
      <c r="F92" s="9">
        <v>1989</v>
      </c>
      <c r="G92" s="9">
        <v>0</v>
      </c>
      <c r="H92" s="9">
        <v>-1</v>
      </c>
      <c r="I92" s="9">
        <v>95</v>
      </c>
      <c r="J92" s="9">
        <v>45</v>
      </c>
      <c r="K92" s="9">
        <v>35</v>
      </c>
    </row>
    <row r="93" spans="1:11">
      <c r="A93" s="9">
        <v>20190615</v>
      </c>
      <c r="B93" s="9">
        <v>166</v>
      </c>
      <c r="C93" s="9">
        <v>112</v>
      </c>
      <c r="D93" s="9">
        <v>203</v>
      </c>
      <c r="E93" s="9">
        <v>38</v>
      </c>
      <c r="F93" s="9">
        <v>1426</v>
      </c>
      <c r="G93" s="9">
        <v>56</v>
      </c>
      <c r="H93" s="9">
        <v>98</v>
      </c>
      <c r="I93" s="9">
        <v>97</v>
      </c>
      <c r="J93" s="9">
        <v>66</v>
      </c>
      <c r="K93" s="9">
        <v>24</v>
      </c>
    </row>
    <row r="94" spans="1:11">
      <c r="A94" s="9">
        <v>20190616</v>
      </c>
      <c r="B94" s="9">
        <v>169</v>
      </c>
      <c r="C94" s="9">
        <v>115</v>
      </c>
      <c r="D94" s="9">
        <v>215</v>
      </c>
      <c r="E94" s="9">
        <v>99</v>
      </c>
      <c r="F94" s="9">
        <v>2142</v>
      </c>
      <c r="G94" s="9">
        <v>0</v>
      </c>
      <c r="H94" s="9">
        <v>0</v>
      </c>
      <c r="I94" s="9">
        <v>97</v>
      </c>
      <c r="J94" s="9">
        <v>55</v>
      </c>
      <c r="K94" s="9">
        <v>37</v>
      </c>
    </row>
    <row r="95" spans="1:11">
      <c r="A95" s="9">
        <v>20190617</v>
      </c>
      <c r="B95" s="9">
        <v>193</v>
      </c>
      <c r="C95" s="9">
        <v>98</v>
      </c>
      <c r="D95" s="9">
        <v>263</v>
      </c>
      <c r="E95" s="9">
        <v>139</v>
      </c>
      <c r="F95" s="9">
        <v>2686</v>
      </c>
      <c r="G95" s="9">
        <v>0</v>
      </c>
      <c r="H95" s="9">
        <v>0</v>
      </c>
      <c r="I95" s="9">
        <v>95</v>
      </c>
      <c r="J95" s="9">
        <v>40</v>
      </c>
      <c r="K95" s="9">
        <v>48</v>
      </c>
    </row>
    <row r="96" spans="1:11">
      <c r="A96" s="9">
        <v>20190618</v>
      </c>
      <c r="B96" s="9">
        <v>217</v>
      </c>
      <c r="C96" s="9">
        <v>132</v>
      </c>
      <c r="D96" s="9">
        <v>279</v>
      </c>
      <c r="E96" s="9">
        <v>91</v>
      </c>
      <c r="F96" s="9">
        <v>2209</v>
      </c>
      <c r="G96" s="9">
        <v>0</v>
      </c>
      <c r="H96" s="9">
        <v>0</v>
      </c>
      <c r="I96" s="9">
        <v>92</v>
      </c>
      <c r="J96" s="9">
        <v>38</v>
      </c>
      <c r="K96" s="9">
        <v>41</v>
      </c>
    </row>
    <row r="97" spans="1:11">
      <c r="A97" s="9">
        <v>20190619</v>
      </c>
      <c r="B97" s="9">
        <v>200</v>
      </c>
      <c r="C97" s="9">
        <v>154</v>
      </c>
      <c r="D97" s="9">
        <v>262</v>
      </c>
      <c r="E97" s="9">
        <v>71</v>
      </c>
      <c r="F97" s="9">
        <v>1806</v>
      </c>
      <c r="G97" s="9">
        <v>0</v>
      </c>
      <c r="H97" s="9">
        <v>-1</v>
      </c>
      <c r="I97" s="9">
        <v>95</v>
      </c>
      <c r="J97" s="9">
        <v>54</v>
      </c>
      <c r="K97" s="9">
        <v>33</v>
      </c>
    </row>
    <row r="98" spans="1:11">
      <c r="A98" s="9">
        <v>20190620</v>
      </c>
      <c r="B98" s="9">
        <v>173</v>
      </c>
      <c r="C98" s="9">
        <v>103</v>
      </c>
      <c r="D98" s="9">
        <v>218</v>
      </c>
      <c r="E98" s="9">
        <v>67</v>
      </c>
      <c r="F98" s="9">
        <v>1955</v>
      </c>
      <c r="G98" s="9">
        <v>0</v>
      </c>
      <c r="H98" s="9">
        <v>-1</v>
      </c>
      <c r="I98" s="9">
        <v>96</v>
      </c>
      <c r="J98" s="9">
        <v>54</v>
      </c>
      <c r="K98" s="9">
        <v>34</v>
      </c>
    </row>
    <row r="99" spans="1:11">
      <c r="A99" s="9">
        <v>20190621</v>
      </c>
      <c r="B99" s="9">
        <v>152</v>
      </c>
      <c r="C99" s="9">
        <v>99</v>
      </c>
      <c r="D99" s="9">
        <v>211</v>
      </c>
      <c r="E99" s="9">
        <v>103</v>
      </c>
      <c r="F99" s="9">
        <v>2112</v>
      </c>
      <c r="G99" s="9">
        <v>0</v>
      </c>
      <c r="H99" s="9">
        <v>-1</v>
      </c>
      <c r="I99" s="9">
        <v>93</v>
      </c>
      <c r="J99" s="9">
        <v>48</v>
      </c>
      <c r="K99" s="9">
        <v>35</v>
      </c>
    </row>
    <row r="100" spans="1:11">
      <c r="A100" s="9">
        <v>20190622</v>
      </c>
      <c r="B100" s="9">
        <v>175</v>
      </c>
      <c r="C100" s="9">
        <v>82</v>
      </c>
      <c r="D100" s="9">
        <v>242</v>
      </c>
      <c r="E100" s="9">
        <v>116</v>
      </c>
      <c r="F100" s="9">
        <v>2462</v>
      </c>
      <c r="G100" s="9">
        <v>0</v>
      </c>
      <c r="H100" s="9">
        <v>0</v>
      </c>
      <c r="I100" s="9">
        <v>93</v>
      </c>
      <c r="J100" s="9">
        <v>45</v>
      </c>
      <c r="K100" s="9">
        <v>43</v>
      </c>
    </row>
    <row r="101" spans="1:11">
      <c r="A101" s="9">
        <v>20190623</v>
      </c>
      <c r="B101" s="9">
        <v>229</v>
      </c>
      <c r="C101" s="9">
        <v>140</v>
      </c>
      <c r="D101" s="9">
        <v>298</v>
      </c>
      <c r="E101" s="9">
        <v>128</v>
      </c>
      <c r="F101" s="9">
        <v>2701</v>
      </c>
      <c r="G101" s="9">
        <v>0</v>
      </c>
      <c r="H101" s="9">
        <v>0</v>
      </c>
      <c r="I101" s="9">
        <v>83</v>
      </c>
      <c r="J101" s="9">
        <v>35</v>
      </c>
      <c r="K101" s="9">
        <v>52</v>
      </c>
    </row>
    <row r="102" spans="1:11">
      <c r="A102" s="9">
        <v>20190624</v>
      </c>
      <c r="B102" s="9">
        <v>259</v>
      </c>
      <c r="C102" s="9">
        <v>193</v>
      </c>
      <c r="D102" s="9">
        <v>318</v>
      </c>
      <c r="E102" s="9">
        <v>120</v>
      </c>
      <c r="F102" s="9">
        <v>2740</v>
      </c>
      <c r="G102" s="9">
        <v>0</v>
      </c>
      <c r="H102" s="9">
        <v>0</v>
      </c>
      <c r="I102" s="9">
        <v>69</v>
      </c>
      <c r="J102" s="9">
        <v>39</v>
      </c>
      <c r="K102" s="9">
        <v>55</v>
      </c>
    </row>
    <row r="103" spans="1:11">
      <c r="A103" s="9">
        <v>20190625</v>
      </c>
      <c r="B103" s="9">
        <v>277</v>
      </c>
      <c r="C103" s="9">
        <v>216</v>
      </c>
      <c r="D103" s="9">
        <v>342</v>
      </c>
      <c r="E103" s="9">
        <v>103</v>
      </c>
      <c r="F103" s="9">
        <v>2516</v>
      </c>
      <c r="G103" s="9">
        <v>0</v>
      </c>
      <c r="H103" s="9">
        <v>0</v>
      </c>
      <c r="I103" s="9">
        <v>84</v>
      </c>
      <c r="J103" s="9">
        <v>40</v>
      </c>
      <c r="K103" s="9">
        <v>51</v>
      </c>
    </row>
    <row r="104" spans="1:11">
      <c r="A104" s="9">
        <v>20190626</v>
      </c>
      <c r="B104" s="9">
        <v>208</v>
      </c>
      <c r="C104" s="9">
        <v>150</v>
      </c>
      <c r="D104" s="9">
        <v>263</v>
      </c>
      <c r="E104" s="9">
        <v>102</v>
      </c>
      <c r="F104" s="9">
        <v>2515</v>
      </c>
      <c r="G104" s="9">
        <v>0</v>
      </c>
      <c r="H104" s="9">
        <v>0</v>
      </c>
      <c r="I104" s="9">
        <v>98</v>
      </c>
      <c r="J104" s="9">
        <v>55</v>
      </c>
      <c r="K104" s="9">
        <v>46</v>
      </c>
    </row>
    <row r="105" spans="1:11">
      <c r="A105" s="9">
        <v>20190627</v>
      </c>
      <c r="B105" s="9">
        <v>171</v>
      </c>
      <c r="C105" s="9">
        <v>114</v>
      </c>
      <c r="D105" s="9">
        <v>235</v>
      </c>
      <c r="E105" s="9">
        <v>137</v>
      </c>
      <c r="F105" s="9">
        <v>3026</v>
      </c>
      <c r="G105" s="9">
        <v>0</v>
      </c>
      <c r="H105" s="9">
        <v>0</v>
      </c>
      <c r="I105" s="9">
        <v>88</v>
      </c>
      <c r="J105" s="9">
        <v>49</v>
      </c>
      <c r="K105" s="9">
        <v>52</v>
      </c>
    </row>
    <row r="106" spans="1:11">
      <c r="A106" s="9">
        <v>20190628</v>
      </c>
      <c r="B106" s="9">
        <v>184</v>
      </c>
      <c r="C106" s="9">
        <v>113</v>
      </c>
      <c r="D106" s="9">
        <v>255</v>
      </c>
      <c r="E106" s="9">
        <v>113</v>
      </c>
      <c r="F106" s="9">
        <v>2815</v>
      </c>
      <c r="G106" s="9">
        <v>0</v>
      </c>
      <c r="H106" s="9">
        <v>0</v>
      </c>
      <c r="I106" s="9">
        <v>85</v>
      </c>
      <c r="J106" s="9">
        <v>40</v>
      </c>
      <c r="K106" s="9">
        <v>50</v>
      </c>
    </row>
    <row r="107" spans="1:11">
      <c r="A107" s="9">
        <v>20190629</v>
      </c>
      <c r="B107" s="9">
        <v>240</v>
      </c>
      <c r="C107" s="9">
        <v>131</v>
      </c>
      <c r="D107" s="9">
        <v>327</v>
      </c>
      <c r="E107" s="9">
        <v>155</v>
      </c>
      <c r="F107" s="9">
        <v>3082</v>
      </c>
      <c r="G107" s="9">
        <v>0</v>
      </c>
      <c r="H107" s="9">
        <v>0</v>
      </c>
      <c r="I107" s="9">
        <v>88</v>
      </c>
      <c r="J107" s="9">
        <v>23</v>
      </c>
      <c r="K107" s="9">
        <v>60</v>
      </c>
    </row>
    <row r="108" spans="1:11">
      <c r="A108" s="9">
        <v>20190630</v>
      </c>
      <c r="B108" s="9">
        <v>223</v>
      </c>
      <c r="C108" s="9">
        <v>137</v>
      </c>
      <c r="D108" s="9">
        <v>269</v>
      </c>
      <c r="E108" s="9">
        <v>136</v>
      </c>
      <c r="F108" s="9">
        <v>2679</v>
      </c>
      <c r="G108" s="9">
        <v>0</v>
      </c>
      <c r="H108" s="9">
        <v>0</v>
      </c>
      <c r="I108" s="9">
        <v>79</v>
      </c>
      <c r="J108" s="9">
        <v>40</v>
      </c>
      <c r="K108" s="9">
        <v>51</v>
      </c>
    </row>
    <row r="109" spans="1:11">
      <c r="A109" s="9">
        <v>20190701</v>
      </c>
      <c r="B109" s="9">
        <v>177</v>
      </c>
      <c r="C109" s="9">
        <v>105</v>
      </c>
      <c r="D109" s="9">
        <v>236</v>
      </c>
      <c r="E109" s="9">
        <v>113</v>
      </c>
      <c r="F109" s="9">
        <v>2343</v>
      </c>
      <c r="G109" s="9">
        <v>0</v>
      </c>
      <c r="H109" s="9">
        <v>0</v>
      </c>
      <c r="I109" s="9">
        <v>96</v>
      </c>
      <c r="J109" s="9">
        <v>43</v>
      </c>
      <c r="K109" s="9">
        <v>41</v>
      </c>
    </row>
    <row r="110" spans="1:11">
      <c r="A110" s="9">
        <v>20190702</v>
      </c>
      <c r="B110" s="9">
        <v>165</v>
      </c>
      <c r="C110" s="9">
        <v>95</v>
      </c>
      <c r="D110" s="9">
        <v>225</v>
      </c>
      <c r="E110" s="9">
        <v>104</v>
      </c>
      <c r="F110" s="9">
        <v>2249</v>
      </c>
      <c r="G110" s="9">
        <v>1</v>
      </c>
      <c r="H110" s="9">
        <v>1</v>
      </c>
      <c r="I110" s="9">
        <v>91</v>
      </c>
      <c r="J110" s="9">
        <v>33</v>
      </c>
      <c r="K110" s="9">
        <v>38</v>
      </c>
    </row>
    <row r="111" spans="1:11">
      <c r="A111" s="9">
        <v>20190703</v>
      </c>
      <c r="B111" s="9">
        <v>142</v>
      </c>
      <c r="C111" s="9">
        <v>62</v>
      </c>
      <c r="D111" s="9">
        <v>206</v>
      </c>
      <c r="E111" s="9">
        <v>80</v>
      </c>
      <c r="F111" s="9">
        <v>2012</v>
      </c>
      <c r="G111" s="9">
        <v>0</v>
      </c>
      <c r="H111" s="9">
        <v>0</v>
      </c>
      <c r="I111" s="9">
        <v>96</v>
      </c>
      <c r="J111" s="9">
        <v>38</v>
      </c>
      <c r="K111" s="9">
        <v>33</v>
      </c>
    </row>
    <row r="112" spans="1:11">
      <c r="A112" s="9">
        <v>20190704</v>
      </c>
      <c r="B112" s="9">
        <v>165</v>
      </c>
      <c r="C112" s="9">
        <v>46</v>
      </c>
      <c r="D112" s="9">
        <v>241</v>
      </c>
      <c r="E112" s="9">
        <v>136</v>
      </c>
      <c r="F112" s="9">
        <v>2782</v>
      </c>
      <c r="G112" s="9">
        <v>0</v>
      </c>
      <c r="H112" s="9">
        <v>0</v>
      </c>
      <c r="I112" s="9">
        <v>94</v>
      </c>
      <c r="J112" s="9">
        <v>37</v>
      </c>
      <c r="K112" s="9">
        <v>47</v>
      </c>
    </row>
    <row r="113" spans="1:11">
      <c r="A113" s="9">
        <v>20190705</v>
      </c>
      <c r="B113" s="9">
        <v>192</v>
      </c>
      <c r="C113" s="9">
        <v>116</v>
      </c>
      <c r="D113" s="9">
        <v>256</v>
      </c>
      <c r="E113" s="9">
        <v>126</v>
      </c>
      <c r="F113" s="9">
        <v>2830</v>
      </c>
      <c r="G113" s="9">
        <v>0</v>
      </c>
      <c r="H113" s="9">
        <v>0</v>
      </c>
      <c r="I113" s="9">
        <v>92</v>
      </c>
      <c r="J113" s="9">
        <v>33</v>
      </c>
      <c r="K113" s="9">
        <v>51</v>
      </c>
    </row>
    <row r="114" spans="1:11">
      <c r="A114" s="9">
        <v>20190706</v>
      </c>
      <c r="B114" s="9">
        <v>166</v>
      </c>
      <c r="C114" s="9">
        <v>102</v>
      </c>
      <c r="D114" s="9">
        <v>256</v>
      </c>
      <c r="E114" s="9">
        <v>62</v>
      </c>
      <c r="F114" s="9">
        <v>1676</v>
      </c>
      <c r="G114" s="9">
        <v>33</v>
      </c>
      <c r="H114" s="9">
        <v>24</v>
      </c>
      <c r="I114" s="9">
        <v>98</v>
      </c>
      <c r="J114" s="9">
        <v>49</v>
      </c>
      <c r="K114" s="9">
        <v>29</v>
      </c>
    </row>
    <row r="115" spans="1:11">
      <c r="A115" s="9">
        <v>20190707</v>
      </c>
      <c r="B115" s="9">
        <v>136</v>
      </c>
      <c r="C115" s="9">
        <v>82</v>
      </c>
      <c r="D115" s="9">
        <v>189</v>
      </c>
      <c r="E115" s="9">
        <v>38</v>
      </c>
      <c r="F115" s="9">
        <v>1673</v>
      </c>
      <c r="G115" s="9">
        <v>0</v>
      </c>
      <c r="H115" s="9">
        <v>0</v>
      </c>
      <c r="I115" s="9">
        <v>98</v>
      </c>
      <c r="J115" s="9">
        <v>47</v>
      </c>
      <c r="K115" s="9">
        <v>27</v>
      </c>
    </row>
    <row r="116" spans="1:11">
      <c r="A116" s="9">
        <v>20190708</v>
      </c>
      <c r="B116" s="9">
        <v>134</v>
      </c>
      <c r="C116" s="9">
        <v>79</v>
      </c>
      <c r="D116" s="9">
        <v>173</v>
      </c>
      <c r="E116" s="9">
        <v>38</v>
      </c>
      <c r="F116" s="9">
        <v>1275</v>
      </c>
      <c r="G116" s="9">
        <v>0</v>
      </c>
      <c r="H116" s="9">
        <v>-1</v>
      </c>
      <c r="I116" s="9">
        <v>93</v>
      </c>
      <c r="J116" s="9">
        <v>58</v>
      </c>
      <c r="K116" s="9">
        <v>20</v>
      </c>
    </row>
    <row r="117" spans="1:11">
      <c r="A117" s="9">
        <v>20190709</v>
      </c>
      <c r="B117" s="9">
        <v>149</v>
      </c>
      <c r="C117" s="9">
        <v>73</v>
      </c>
      <c r="D117" s="9">
        <v>210</v>
      </c>
      <c r="E117" s="9">
        <v>105</v>
      </c>
      <c r="F117" s="9">
        <v>2458</v>
      </c>
      <c r="G117" s="9">
        <v>0</v>
      </c>
      <c r="H117" s="9">
        <v>-1</v>
      </c>
      <c r="I117" s="9">
        <v>94</v>
      </c>
      <c r="J117" s="9">
        <v>35</v>
      </c>
      <c r="K117" s="9">
        <v>40</v>
      </c>
    </row>
    <row r="118" spans="1:11">
      <c r="A118" s="9">
        <v>20190710</v>
      </c>
      <c r="B118" s="9">
        <v>138</v>
      </c>
      <c r="C118" s="9">
        <v>61</v>
      </c>
      <c r="D118" s="9">
        <v>193</v>
      </c>
      <c r="E118" s="9">
        <v>2</v>
      </c>
      <c r="F118" s="9">
        <v>1132</v>
      </c>
      <c r="G118" s="9">
        <v>51</v>
      </c>
      <c r="H118" s="9">
        <v>30</v>
      </c>
      <c r="I118" s="9">
        <v>97</v>
      </c>
      <c r="J118" s="9">
        <v>38</v>
      </c>
      <c r="K118" s="9">
        <v>18</v>
      </c>
    </row>
    <row r="119" spans="1:11">
      <c r="A119" s="9">
        <v>20190711</v>
      </c>
      <c r="B119" s="9">
        <v>186</v>
      </c>
      <c r="C119" s="9">
        <v>123</v>
      </c>
      <c r="D119" s="9">
        <v>245</v>
      </c>
      <c r="E119" s="9">
        <v>41</v>
      </c>
      <c r="F119" s="9">
        <v>1578</v>
      </c>
      <c r="G119" s="9">
        <v>6</v>
      </c>
      <c r="H119" s="9">
        <v>6</v>
      </c>
      <c r="I119" s="9">
        <v>97</v>
      </c>
      <c r="J119" s="9">
        <v>50</v>
      </c>
      <c r="K119" s="9">
        <v>28</v>
      </c>
    </row>
    <row r="120" spans="1:11">
      <c r="A120" s="9">
        <v>20190712</v>
      </c>
      <c r="B120" s="9">
        <v>162</v>
      </c>
      <c r="C120" s="9">
        <v>113</v>
      </c>
      <c r="D120" s="9">
        <v>229</v>
      </c>
      <c r="E120" s="9">
        <v>28</v>
      </c>
      <c r="F120" s="9">
        <v>1087</v>
      </c>
      <c r="G120" s="9">
        <v>39</v>
      </c>
      <c r="H120" s="9">
        <v>203</v>
      </c>
      <c r="I120" s="9">
        <v>97</v>
      </c>
      <c r="J120" s="9">
        <v>52</v>
      </c>
      <c r="K120" s="9">
        <v>18</v>
      </c>
    </row>
    <row r="121" spans="1:11">
      <c r="A121" s="9">
        <v>20190713</v>
      </c>
      <c r="B121" s="9">
        <v>167</v>
      </c>
      <c r="C121" s="9">
        <v>140</v>
      </c>
      <c r="D121" s="9">
        <v>208</v>
      </c>
      <c r="E121" s="9">
        <v>40</v>
      </c>
      <c r="F121" s="9">
        <v>1530</v>
      </c>
      <c r="G121" s="9">
        <v>9</v>
      </c>
      <c r="H121" s="9">
        <v>11</v>
      </c>
      <c r="I121" s="9">
        <v>97</v>
      </c>
      <c r="J121" s="9">
        <v>61</v>
      </c>
      <c r="K121" s="9">
        <v>26</v>
      </c>
    </row>
    <row r="122" spans="1:11">
      <c r="A122" s="9">
        <v>20190714</v>
      </c>
      <c r="B122" s="9">
        <v>154</v>
      </c>
      <c r="C122" s="9">
        <v>132</v>
      </c>
      <c r="D122" s="9">
        <v>188</v>
      </c>
      <c r="E122" s="9">
        <v>28</v>
      </c>
      <c r="F122" s="9">
        <v>1339</v>
      </c>
      <c r="G122" s="9">
        <v>1</v>
      </c>
      <c r="H122" s="9">
        <v>1</v>
      </c>
      <c r="I122" s="9">
        <v>94</v>
      </c>
      <c r="J122" s="9">
        <v>63</v>
      </c>
      <c r="K122" s="9">
        <v>22</v>
      </c>
    </row>
    <row r="123" spans="1:11">
      <c r="A123" s="9">
        <v>20190715</v>
      </c>
      <c r="B123" s="9">
        <v>148</v>
      </c>
      <c r="C123" s="9">
        <v>127</v>
      </c>
      <c r="D123" s="9">
        <v>186</v>
      </c>
      <c r="E123" s="9">
        <v>27</v>
      </c>
      <c r="F123" s="9">
        <v>1070</v>
      </c>
      <c r="G123" s="9">
        <v>0</v>
      </c>
      <c r="H123" s="9">
        <v>-1</v>
      </c>
      <c r="I123" s="9">
        <v>92</v>
      </c>
      <c r="J123" s="9">
        <v>62</v>
      </c>
      <c r="K123" s="9">
        <v>18</v>
      </c>
    </row>
    <row r="124" spans="1:11">
      <c r="A124" s="9">
        <v>20190716</v>
      </c>
      <c r="B124" s="9">
        <v>149</v>
      </c>
      <c r="C124" s="9">
        <v>98</v>
      </c>
      <c r="D124" s="9">
        <v>179</v>
      </c>
      <c r="E124" s="9">
        <v>0</v>
      </c>
      <c r="F124" s="9">
        <v>801</v>
      </c>
      <c r="G124" s="9">
        <v>0</v>
      </c>
      <c r="H124" s="9">
        <v>-1</v>
      </c>
      <c r="I124" s="9">
        <v>97</v>
      </c>
      <c r="J124" s="9">
        <v>67</v>
      </c>
      <c r="K124" s="9">
        <v>13</v>
      </c>
    </row>
    <row r="125" spans="1:11">
      <c r="A125" s="9">
        <v>20190717</v>
      </c>
      <c r="B125" s="9">
        <v>168</v>
      </c>
      <c r="C125" s="9">
        <v>83</v>
      </c>
      <c r="D125" s="9">
        <v>238</v>
      </c>
      <c r="E125" s="9">
        <v>72</v>
      </c>
      <c r="F125" s="9">
        <v>1989</v>
      </c>
      <c r="G125" s="9">
        <v>0</v>
      </c>
      <c r="H125" s="9">
        <v>0</v>
      </c>
      <c r="I125" s="9">
        <v>97</v>
      </c>
      <c r="J125" s="9">
        <v>49</v>
      </c>
      <c r="K125" s="9">
        <v>34</v>
      </c>
    </row>
    <row r="126" spans="1:11">
      <c r="A126" s="9">
        <v>20190718</v>
      </c>
      <c r="B126" s="9">
        <v>192</v>
      </c>
      <c r="C126" s="9">
        <v>138</v>
      </c>
      <c r="D126" s="9">
        <v>246</v>
      </c>
      <c r="E126" s="9">
        <v>43</v>
      </c>
      <c r="F126" s="9">
        <v>1870</v>
      </c>
      <c r="G126" s="9">
        <v>2</v>
      </c>
      <c r="H126" s="9">
        <v>2</v>
      </c>
      <c r="I126" s="9">
        <v>93</v>
      </c>
      <c r="J126" s="9">
        <v>46</v>
      </c>
      <c r="K126" s="9">
        <v>34</v>
      </c>
    </row>
    <row r="127" spans="1:11">
      <c r="A127" s="9">
        <v>20190719</v>
      </c>
      <c r="B127" s="9">
        <v>196</v>
      </c>
      <c r="C127" s="9">
        <v>146</v>
      </c>
      <c r="D127" s="9">
        <v>246</v>
      </c>
      <c r="E127" s="9">
        <v>36</v>
      </c>
      <c r="F127" s="9">
        <v>1742</v>
      </c>
      <c r="G127" s="9">
        <v>0</v>
      </c>
      <c r="H127" s="9">
        <v>-1</v>
      </c>
      <c r="I127" s="9">
        <v>95</v>
      </c>
      <c r="J127" s="9">
        <v>42</v>
      </c>
      <c r="K127" s="9">
        <v>32</v>
      </c>
    </row>
    <row r="128" spans="1:11">
      <c r="A128" s="9">
        <v>20190720</v>
      </c>
      <c r="B128" s="9">
        <v>192</v>
      </c>
      <c r="C128" s="9">
        <v>155</v>
      </c>
      <c r="D128" s="9">
        <v>238</v>
      </c>
      <c r="E128" s="9">
        <v>49</v>
      </c>
      <c r="F128" s="9">
        <v>1205</v>
      </c>
      <c r="G128" s="9">
        <v>31</v>
      </c>
      <c r="H128" s="9">
        <v>225</v>
      </c>
      <c r="I128" s="9">
        <v>93</v>
      </c>
      <c r="J128" s="9">
        <v>60</v>
      </c>
      <c r="K128" s="9">
        <v>22</v>
      </c>
    </row>
    <row r="129" spans="1:11">
      <c r="A129" s="9">
        <v>20190721</v>
      </c>
      <c r="B129" s="9">
        <v>183</v>
      </c>
      <c r="C129" s="9">
        <v>125</v>
      </c>
      <c r="D129" s="9">
        <v>239</v>
      </c>
      <c r="E129" s="9">
        <v>96</v>
      </c>
      <c r="F129" s="9">
        <v>2244</v>
      </c>
      <c r="G129" s="9">
        <v>0</v>
      </c>
      <c r="H129" s="9">
        <v>0</v>
      </c>
      <c r="I129" s="9">
        <v>98</v>
      </c>
      <c r="J129" s="9">
        <v>48</v>
      </c>
      <c r="K129" s="9">
        <v>40</v>
      </c>
    </row>
    <row r="130" spans="1:11">
      <c r="A130" s="9">
        <v>20190722</v>
      </c>
      <c r="B130" s="9">
        <v>207</v>
      </c>
      <c r="C130" s="9">
        <v>130</v>
      </c>
      <c r="D130" s="9">
        <v>273</v>
      </c>
      <c r="E130" s="9">
        <v>96</v>
      </c>
      <c r="F130" s="9">
        <v>2444</v>
      </c>
      <c r="G130" s="9">
        <v>0</v>
      </c>
      <c r="H130" s="9">
        <v>0</v>
      </c>
      <c r="I130" s="9">
        <v>92</v>
      </c>
      <c r="J130" s="9">
        <v>49</v>
      </c>
      <c r="K130" s="9">
        <v>45</v>
      </c>
    </row>
    <row r="131" spans="1:11">
      <c r="A131" s="9">
        <v>20190723</v>
      </c>
      <c r="B131" s="9">
        <v>248</v>
      </c>
      <c r="C131" s="9">
        <v>140</v>
      </c>
      <c r="D131" s="9">
        <v>328</v>
      </c>
      <c r="E131" s="9">
        <v>147</v>
      </c>
      <c r="F131" s="9">
        <v>2732</v>
      </c>
      <c r="G131" s="9">
        <v>0</v>
      </c>
      <c r="H131" s="9">
        <v>0</v>
      </c>
      <c r="I131" s="9">
        <v>94</v>
      </c>
      <c r="J131" s="9">
        <v>29</v>
      </c>
      <c r="K131" s="9">
        <v>54</v>
      </c>
    </row>
    <row r="132" spans="1:11">
      <c r="A132" s="9">
        <v>20190724</v>
      </c>
      <c r="B132" s="9">
        <v>286</v>
      </c>
      <c r="C132" s="9">
        <v>210</v>
      </c>
      <c r="D132" s="9">
        <v>370</v>
      </c>
      <c r="E132" s="9">
        <v>130</v>
      </c>
      <c r="F132" s="9">
        <v>2606</v>
      </c>
      <c r="G132" s="9">
        <v>0</v>
      </c>
      <c r="H132" s="9">
        <v>0</v>
      </c>
      <c r="I132" s="9">
        <v>79</v>
      </c>
      <c r="J132" s="9">
        <v>23</v>
      </c>
      <c r="K132" s="9">
        <v>54</v>
      </c>
    </row>
    <row r="133" spans="1:11">
      <c r="A133" s="9">
        <v>20190725</v>
      </c>
      <c r="B133" s="9">
        <v>301</v>
      </c>
      <c r="C133" s="9">
        <v>167</v>
      </c>
      <c r="D133" s="9">
        <v>392</v>
      </c>
      <c r="E133" s="9">
        <v>131</v>
      </c>
      <c r="F133" s="9">
        <v>2519</v>
      </c>
      <c r="G133" s="9">
        <v>0</v>
      </c>
      <c r="H133" s="9">
        <v>0</v>
      </c>
      <c r="I133" s="9">
        <v>94</v>
      </c>
      <c r="J133" s="9">
        <v>23</v>
      </c>
      <c r="K133" s="9">
        <v>53</v>
      </c>
    </row>
    <row r="134" spans="1:11">
      <c r="A134" s="9">
        <v>20190726</v>
      </c>
      <c r="B134" s="9">
        <v>301</v>
      </c>
      <c r="C134" s="9">
        <v>230</v>
      </c>
      <c r="D134" s="9">
        <v>375</v>
      </c>
      <c r="E134" s="9">
        <v>126</v>
      </c>
      <c r="F134" s="9">
        <v>2564</v>
      </c>
      <c r="G134" s="9">
        <v>0</v>
      </c>
      <c r="H134" s="9">
        <v>0</v>
      </c>
      <c r="I134" s="9">
        <v>67</v>
      </c>
      <c r="J134" s="9">
        <v>22</v>
      </c>
      <c r="K134" s="9">
        <v>54</v>
      </c>
    </row>
    <row r="135" spans="1:11">
      <c r="A135" s="9">
        <v>20190727</v>
      </c>
      <c r="B135" s="9">
        <v>242</v>
      </c>
      <c r="C135" s="9">
        <v>173</v>
      </c>
      <c r="D135" s="9">
        <v>320</v>
      </c>
      <c r="E135" s="9">
        <v>93</v>
      </c>
      <c r="F135" s="9">
        <v>2219</v>
      </c>
      <c r="G135" s="9">
        <v>0</v>
      </c>
      <c r="H135" s="9">
        <v>0</v>
      </c>
      <c r="I135" s="9">
        <v>97</v>
      </c>
      <c r="J135" s="9">
        <v>33</v>
      </c>
      <c r="K135" s="9">
        <v>43</v>
      </c>
    </row>
    <row r="136" spans="1:11">
      <c r="A136" s="9">
        <v>20190728</v>
      </c>
      <c r="B136" s="9">
        <v>206</v>
      </c>
      <c r="C136" s="9">
        <v>168</v>
      </c>
      <c r="D136" s="9">
        <v>273</v>
      </c>
      <c r="E136" s="9">
        <v>50</v>
      </c>
      <c r="F136" s="9">
        <v>1677</v>
      </c>
      <c r="G136" s="9">
        <v>0</v>
      </c>
      <c r="H136" s="9">
        <v>0</v>
      </c>
      <c r="I136" s="9">
        <v>99</v>
      </c>
      <c r="J136" s="9">
        <v>53</v>
      </c>
      <c r="K136" s="9">
        <v>31</v>
      </c>
    </row>
    <row r="137" spans="1:11">
      <c r="A137" s="9">
        <v>20190729</v>
      </c>
      <c r="B137" s="9">
        <v>205</v>
      </c>
      <c r="C137" s="9">
        <v>140</v>
      </c>
      <c r="D137" s="9">
        <v>270</v>
      </c>
      <c r="E137" s="9">
        <v>108</v>
      </c>
      <c r="F137" s="9">
        <v>2401</v>
      </c>
      <c r="G137" s="9">
        <v>0</v>
      </c>
      <c r="H137" s="9">
        <v>0</v>
      </c>
      <c r="I137" s="9">
        <v>95</v>
      </c>
      <c r="J137" s="9">
        <v>37</v>
      </c>
      <c r="K137" s="9">
        <v>44</v>
      </c>
    </row>
    <row r="138" spans="1:11">
      <c r="A138" s="9">
        <v>20190730</v>
      </c>
      <c r="B138" s="9">
        <v>225</v>
      </c>
      <c r="C138" s="9">
        <v>129</v>
      </c>
      <c r="D138" s="9">
        <v>303</v>
      </c>
      <c r="E138" s="9">
        <v>109</v>
      </c>
      <c r="F138" s="9">
        <v>2225</v>
      </c>
      <c r="G138" s="9">
        <v>0</v>
      </c>
      <c r="H138" s="9">
        <v>0</v>
      </c>
      <c r="I138" s="9">
        <v>96</v>
      </c>
      <c r="J138" s="9">
        <v>31</v>
      </c>
      <c r="K138" s="9">
        <v>42</v>
      </c>
    </row>
    <row r="139" spans="1:11">
      <c r="A139" s="9">
        <v>20190731</v>
      </c>
      <c r="B139" s="9">
        <v>183</v>
      </c>
      <c r="C139" s="9">
        <v>144</v>
      </c>
      <c r="D139" s="9">
        <v>227</v>
      </c>
      <c r="E139" s="9">
        <v>43</v>
      </c>
      <c r="F139" s="9">
        <v>1423</v>
      </c>
      <c r="G139" s="9">
        <v>4</v>
      </c>
      <c r="H139" s="9">
        <v>16</v>
      </c>
      <c r="I139" s="9">
        <v>83</v>
      </c>
      <c r="J139" s="9">
        <v>57</v>
      </c>
      <c r="K139" s="9">
        <v>25</v>
      </c>
    </row>
    <row r="140" spans="1:11">
      <c r="A140" s="9">
        <v>20190801</v>
      </c>
      <c r="B140" s="9">
        <v>180</v>
      </c>
      <c r="C140" s="9">
        <v>134</v>
      </c>
      <c r="D140" s="9">
        <v>226</v>
      </c>
      <c r="E140" s="9">
        <v>47</v>
      </c>
      <c r="F140" s="9">
        <v>1479</v>
      </c>
      <c r="G140" s="9">
        <v>2</v>
      </c>
      <c r="H140" s="9">
        <v>7</v>
      </c>
      <c r="I140" s="9">
        <v>94</v>
      </c>
      <c r="J140" s="9">
        <v>62</v>
      </c>
      <c r="K140" s="9">
        <v>26</v>
      </c>
    </row>
    <row r="141" spans="1:11">
      <c r="A141" s="9">
        <v>20190802</v>
      </c>
      <c r="B141" s="9">
        <v>171</v>
      </c>
      <c r="C141" s="9">
        <v>131</v>
      </c>
      <c r="D141" s="9">
        <v>215</v>
      </c>
      <c r="E141" s="9">
        <v>28</v>
      </c>
      <c r="F141" s="9">
        <v>940</v>
      </c>
      <c r="G141" s="9">
        <v>38</v>
      </c>
      <c r="H141" s="9">
        <v>258</v>
      </c>
      <c r="I141" s="9">
        <v>98</v>
      </c>
      <c r="J141" s="9">
        <v>73</v>
      </c>
      <c r="K141" s="9">
        <v>16</v>
      </c>
    </row>
    <row r="142" spans="1:11">
      <c r="A142" s="9">
        <v>20190803</v>
      </c>
      <c r="B142" s="9">
        <v>164</v>
      </c>
      <c r="C142" s="9">
        <v>125</v>
      </c>
      <c r="D142" s="9">
        <v>199</v>
      </c>
      <c r="E142" s="9">
        <v>1</v>
      </c>
      <c r="F142" s="9">
        <v>790</v>
      </c>
      <c r="G142" s="9">
        <v>4</v>
      </c>
      <c r="H142" s="9">
        <v>1</v>
      </c>
      <c r="I142" s="9">
        <v>99</v>
      </c>
      <c r="J142" s="9">
        <v>70</v>
      </c>
      <c r="K142" s="9">
        <v>13</v>
      </c>
    </row>
    <row r="143" spans="1:11">
      <c r="A143" s="9">
        <v>20190804</v>
      </c>
      <c r="B143" s="9">
        <v>191</v>
      </c>
      <c r="C143" s="9">
        <v>106</v>
      </c>
      <c r="D143" s="9">
        <v>255</v>
      </c>
      <c r="E143" s="9">
        <v>73</v>
      </c>
      <c r="F143" s="9">
        <v>1832</v>
      </c>
      <c r="G143" s="9">
        <v>0</v>
      </c>
      <c r="H143" s="9">
        <v>0</v>
      </c>
      <c r="I143" s="9">
        <v>99</v>
      </c>
      <c r="J143" s="9">
        <v>46</v>
      </c>
      <c r="K143" s="9">
        <v>33</v>
      </c>
    </row>
    <row r="144" spans="1:11">
      <c r="A144" s="9">
        <v>20190805</v>
      </c>
      <c r="B144" s="9">
        <v>210</v>
      </c>
      <c r="C144" s="9">
        <v>172</v>
      </c>
      <c r="D144" s="9">
        <v>253</v>
      </c>
      <c r="E144" s="9">
        <v>57</v>
      </c>
      <c r="F144" s="9">
        <v>1773</v>
      </c>
      <c r="G144" s="9">
        <v>0</v>
      </c>
      <c r="H144" s="9">
        <v>-1</v>
      </c>
      <c r="I144" s="9">
        <v>88</v>
      </c>
      <c r="J144" s="9">
        <v>48</v>
      </c>
      <c r="K144" s="9">
        <v>33</v>
      </c>
    </row>
    <row r="145" spans="1:11">
      <c r="A145" s="9">
        <v>20190806</v>
      </c>
      <c r="B145" s="9">
        <v>188</v>
      </c>
      <c r="C145" s="9">
        <v>148</v>
      </c>
      <c r="D145" s="9">
        <v>238</v>
      </c>
      <c r="E145" s="9">
        <v>71</v>
      </c>
      <c r="F145" s="9">
        <v>1803</v>
      </c>
      <c r="G145" s="9">
        <v>0</v>
      </c>
      <c r="H145" s="9">
        <v>-1</v>
      </c>
      <c r="I145" s="9">
        <v>89</v>
      </c>
      <c r="J145" s="9">
        <v>48</v>
      </c>
      <c r="K145" s="9">
        <v>32</v>
      </c>
    </row>
    <row r="146" spans="1:11">
      <c r="A146" s="9">
        <v>20190807</v>
      </c>
      <c r="B146" s="9">
        <v>191</v>
      </c>
      <c r="C146" s="9">
        <v>152</v>
      </c>
      <c r="D146" s="9">
        <v>243</v>
      </c>
      <c r="E146" s="9">
        <v>98</v>
      </c>
      <c r="F146" s="9">
        <v>2034</v>
      </c>
      <c r="G146" s="9">
        <v>0</v>
      </c>
      <c r="H146" s="9">
        <v>-1</v>
      </c>
      <c r="I146" s="9">
        <v>88</v>
      </c>
      <c r="J146" s="9">
        <v>43</v>
      </c>
      <c r="K146" s="9">
        <v>36</v>
      </c>
    </row>
    <row r="147" spans="1:11">
      <c r="A147" s="9">
        <v>20190808</v>
      </c>
      <c r="B147" s="9">
        <v>182</v>
      </c>
      <c r="C147" s="9">
        <v>127</v>
      </c>
      <c r="D147" s="9">
        <v>246</v>
      </c>
      <c r="E147" s="9">
        <v>68</v>
      </c>
      <c r="F147" s="9">
        <v>1751</v>
      </c>
      <c r="G147" s="9">
        <v>0</v>
      </c>
      <c r="H147" s="9">
        <v>0</v>
      </c>
      <c r="I147" s="9">
        <v>87</v>
      </c>
      <c r="J147" s="9">
        <v>42</v>
      </c>
      <c r="K147" s="9">
        <v>31</v>
      </c>
    </row>
    <row r="148" spans="1:11">
      <c r="A148" s="9">
        <v>20190809</v>
      </c>
      <c r="B148" s="9">
        <v>198</v>
      </c>
      <c r="C148" s="9">
        <v>146</v>
      </c>
      <c r="D148" s="9">
        <v>229</v>
      </c>
      <c r="E148" s="9">
        <v>4</v>
      </c>
      <c r="F148" s="9">
        <v>625</v>
      </c>
      <c r="G148" s="9">
        <v>29</v>
      </c>
      <c r="H148" s="9">
        <v>94</v>
      </c>
      <c r="I148" s="9">
        <v>96</v>
      </c>
      <c r="J148" s="9">
        <v>66</v>
      </c>
      <c r="K148" s="9">
        <v>11</v>
      </c>
    </row>
    <row r="149" spans="1:11">
      <c r="A149" s="9">
        <v>20190810</v>
      </c>
      <c r="B149" s="9">
        <v>200</v>
      </c>
      <c r="C149" s="9">
        <v>165</v>
      </c>
      <c r="D149" s="9">
        <v>239</v>
      </c>
      <c r="E149" s="9">
        <v>90</v>
      </c>
      <c r="F149" s="9">
        <v>1635</v>
      </c>
      <c r="G149" s="9">
        <v>4</v>
      </c>
      <c r="H149" s="9">
        <v>9</v>
      </c>
      <c r="I149" s="9">
        <v>87</v>
      </c>
      <c r="J149" s="9">
        <v>43</v>
      </c>
      <c r="K149" s="9">
        <v>30</v>
      </c>
    </row>
    <row r="150" spans="1:11">
      <c r="A150" s="9">
        <v>20190811</v>
      </c>
      <c r="B150" s="9">
        <v>180</v>
      </c>
      <c r="C150" s="9">
        <v>142</v>
      </c>
      <c r="D150" s="9">
        <v>223</v>
      </c>
      <c r="E150" s="9">
        <v>56</v>
      </c>
      <c r="F150" s="9">
        <v>1666</v>
      </c>
      <c r="G150" s="9">
        <v>0</v>
      </c>
      <c r="H150" s="9">
        <v>0</v>
      </c>
      <c r="I150" s="9">
        <v>82</v>
      </c>
      <c r="J150" s="9">
        <v>47</v>
      </c>
      <c r="K150" s="9">
        <v>29</v>
      </c>
    </row>
    <row r="151" spans="1:11">
      <c r="A151" s="9">
        <v>20190812</v>
      </c>
      <c r="B151" s="9">
        <v>161</v>
      </c>
      <c r="C151" s="9">
        <v>128</v>
      </c>
      <c r="D151" s="9">
        <v>230</v>
      </c>
      <c r="E151" s="9">
        <v>95</v>
      </c>
      <c r="F151" s="9">
        <v>1769</v>
      </c>
      <c r="G151" s="9">
        <v>23</v>
      </c>
      <c r="H151" s="9">
        <v>70</v>
      </c>
      <c r="I151" s="9">
        <v>99</v>
      </c>
      <c r="J151" s="9">
        <v>47</v>
      </c>
      <c r="K151" s="9">
        <v>30</v>
      </c>
    </row>
    <row r="152" spans="1:11">
      <c r="A152" s="9">
        <v>20190813</v>
      </c>
      <c r="B152" s="9">
        <v>134</v>
      </c>
      <c r="C152" s="9">
        <v>95</v>
      </c>
      <c r="D152" s="9">
        <v>188</v>
      </c>
      <c r="E152" s="9">
        <v>57</v>
      </c>
      <c r="F152" s="9">
        <v>1461</v>
      </c>
      <c r="G152" s="9">
        <v>48</v>
      </c>
      <c r="H152" s="9">
        <v>118</v>
      </c>
      <c r="I152" s="9">
        <v>98</v>
      </c>
      <c r="J152" s="9">
        <v>60</v>
      </c>
      <c r="K152" s="9">
        <v>23</v>
      </c>
    </row>
    <row r="153" spans="1:11">
      <c r="A153" s="9">
        <v>20190814</v>
      </c>
      <c r="B153" s="9">
        <v>160</v>
      </c>
      <c r="C153" s="9">
        <v>103</v>
      </c>
      <c r="D153" s="9">
        <v>220</v>
      </c>
      <c r="E153" s="9">
        <v>88</v>
      </c>
      <c r="F153" s="9">
        <v>2015</v>
      </c>
      <c r="G153" s="9">
        <v>45</v>
      </c>
      <c r="H153" s="9">
        <v>41</v>
      </c>
      <c r="I153" s="9">
        <v>96</v>
      </c>
      <c r="J153" s="9">
        <v>46</v>
      </c>
      <c r="K153" s="9">
        <v>34</v>
      </c>
    </row>
    <row r="154" spans="1:11">
      <c r="A154" s="9">
        <v>20190815</v>
      </c>
      <c r="B154" s="9">
        <v>168</v>
      </c>
      <c r="C154" s="9">
        <v>127</v>
      </c>
      <c r="D154" s="9">
        <v>214</v>
      </c>
      <c r="E154" s="9">
        <v>36</v>
      </c>
      <c r="F154" s="9">
        <v>1040</v>
      </c>
      <c r="G154" s="9">
        <v>31</v>
      </c>
      <c r="H154" s="9">
        <v>76</v>
      </c>
      <c r="I154" s="9">
        <v>98</v>
      </c>
      <c r="J154" s="9">
        <v>65</v>
      </c>
      <c r="K154" s="9">
        <v>18</v>
      </c>
    </row>
    <row r="155" spans="1:11">
      <c r="A155" s="9">
        <v>20190816</v>
      </c>
      <c r="B155" s="9">
        <v>170</v>
      </c>
      <c r="C155" s="9">
        <v>100</v>
      </c>
      <c r="D155" s="9">
        <v>216</v>
      </c>
      <c r="E155" s="9">
        <v>65</v>
      </c>
      <c r="F155" s="9">
        <v>1656</v>
      </c>
      <c r="G155" s="9">
        <v>14</v>
      </c>
      <c r="H155" s="9">
        <v>7</v>
      </c>
      <c r="I155" s="9">
        <v>98</v>
      </c>
      <c r="J155" s="9">
        <v>58</v>
      </c>
      <c r="K155" s="9">
        <v>29</v>
      </c>
    </row>
    <row r="156" spans="1:11">
      <c r="A156" s="9">
        <v>20190817</v>
      </c>
      <c r="B156" s="9">
        <v>172</v>
      </c>
      <c r="C156" s="9">
        <v>158</v>
      </c>
      <c r="D156" s="9">
        <v>197</v>
      </c>
      <c r="E156" s="9">
        <v>1</v>
      </c>
      <c r="F156" s="9">
        <v>402</v>
      </c>
      <c r="G156" s="9">
        <v>48</v>
      </c>
      <c r="H156" s="9">
        <v>65</v>
      </c>
      <c r="I156" s="9">
        <v>98</v>
      </c>
      <c r="J156" s="9">
        <v>80</v>
      </c>
      <c r="K156" s="9">
        <v>7</v>
      </c>
    </row>
    <row r="157" spans="1:11">
      <c r="A157" s="9">
        <v>20190818</v>
      </c>
      <c r="B157" s="9">
        <v>162</v>
      </c>
      <c r="C157" s="9">
        <v>128</v>
      </c>
      <c r="D157" s="9">
        <v>194</v>
      </c>
      <c r="E157" s="9">
        <v>24</v>
      </c>
      <c r="F157" s="9">
        <v>860</v>
      </c>
      <c r="G157" s="9">
        <v>39</v>
      </c>
      <c r="H157" s="9">
        <v>15</v>
      </c>
      <c r="I157" s="9">
        <v>98</v>
      </c>
      <c r="J157" s="9">
        <v>74</v>
      </c>
      <c r="K157" s="9">
        <v>15</v>
      </c>
    </row>
    <row r="158" spans="1:11">
      <c r="A158" s="9">
        <v>20190819</v>
      </c>
      <c r="B158" s="9">
        <v>156</v>
      </c>
      <c r="C158" s="9">
        <v>119</v>
      </c>
      <c r="D158" s="9">
        <v>209</v>
      </c>
      <c r="E158" s="9">
        <v>86</v>
      </c>
      <c r="F158" s="9">
        <v>1610</v>
      </c>
      <c r="G158" s="9">
        <v>2</v>
      </c>
      <c r="H158" s="9">
        <v>1</v>
      </c>
      <c r="I158" s="9">
        <v>93</v>
      </c>
      <c r="J158" s="9">
        <v>53</v>
      </c>
      <c r="K158" s="9">
        <v>27</v>
      </c>
    </row>
    <row r="159" spans="1:11">
      <c r="A159" s="9">
        <v>20190820</v>
      </c>
      <c r="B159" s="9">
        <v>154</v>
      </c>
      <c r="C159" s="9">
        <v>84</v>
      </c>
      <c r="D159" s="9">
        <v>215</v>
      </c>
      <c r="E159" s="9">
        <v>114</v>
      </c>
      <c r="F159" s="9">
        <v>1932</v>
      </c>
      <c r="G159" s="9">
        <v>0</v>
      </c>
      <c r="H159" s="9">
        <v>0</v>
      </c>
      <c r="I159" s="9">
        <v>97</v>
      </c>
      <c r="J159" s="9">
        <v>46</v>
      </c>
      <c r="K159" s="9">
        <v>32</v>
      </c>
    </row>
    <row r="160" spans="1:11">
      <c r="A160" s="9">
        <v>20190821</v>
      </c>
      <c r="B160" s="9">
        <v>153</v>
      </c>
      <c r="C160" s="9">
        <v>79</v>
      </c>
      <c r="D160" s="9">
        <v>223</v>
      </c>
      <c r="E160" s="9">
        <v>119</v>
      </c>
      <c r="F160" s="9">
        <v>2017</v>
      </c>
      <c r="G160" s="9">
        <v>0</v>
      </c>
      <c r="H160" s="9">
        <v>0</v>
      </c>
      <c r="I160" s="9">
        <v>98</v>
      </c>
      <c r="J160" s="9">
        <v>39</v>
      </c>
      <c r="K160" s="9">
        <v>34</v>
      </c>
    </row>
    <row r="161" spans="1:11">
      <c r="A161" s="9">
        <v>20190822</v>
      </c>
      <c r="B161" s="9">
        <v>172</v>
      </c>
      <c r="C161" s="9">
        <v>96</v>
      </c>
      <c r="D161" s="9">
        <v>246</v>
      </c>
      <c r="E161" s="9">
        <v>128</v>
      </c>
      <c r="F161" s="9">
        <v>2210</v>
      </c>
      <c r="G161" s="9">
        <v>0</v>
      </c>
      <c r="H161" s="9">
        <v>0</v>
      </c>
      <c r="I161" s="9">
        <v>95</v>
      </c>
      <c r="J161" s="9">
        <v>40</v>
      </c>
      <c r="K161" s="9">
        <v>38</v>
      </c>
    </row>
    <row r="162" spans="1:11">
      <c r="A162" s="9">
        <v>20190823</v>
      </c>
      <c r="B162" s="9">
        <v>186</v>
      </c>
      <c r="C162" s="9">
        <v>90</v>
      </c>
      <c r="D162" s="9">
        <v>267</v>
      </c>
      <c r="E162" s="9">
        <v>123</v>
      </c>
      <c r="F162" s="9">
        <v>2092</v>
      </c>
      <c r="G162" s="9">
        <v>0</v>
      </c>
      <c r="H162" s="9">
        <v>0</v>
      </c>
      <c r="I162" s="9">
        <v>98</v>
      </c>
      <c r="J162" s="9">
        <v>28</v>
      </c>
      <c r="K162" s="9">
        <v>37</v>
      </c>
    </row>
    <row r="163" spans="1:11">
      <c r="A163" s="9">
        <v>20190824</v>
      </c>
      <c r="B163" s="9">
        <v>217</v>
      </c>
      <c r="C163" s="9">
        <v>146</v>
      </c>
      <c r="D163" s="9">
        <v>301</v>
      </c>
      <c r="E163" s="9">
        <v>132</v>
      </c>
      <c r="F163" s="9">
        <v>2221</v>
      </c>
      <c r="G163" s="9">
        <v>0</v>
      </c>
      <c r="H163" s="9">
        <v>0</v>
      </c>
      <c r="I163" s="9">
        <v>76</v>
      </c>
      <c r="J163" s="9">
        <v>29</v>
      </c>
      <c r="K163" s="9">
        <v>42</v>
      </c>
    </row>
    <row r="164" spans="1:11">
      <c r="A164" s="9">
        <v>20190825</v>
      </c>
      <c r="B164" s="9">
        <v>228</v>
      </c>
      <c r="C164" s="9">
        <v>128</v>
      </c>
      <c r="D164" s="9">
        <v>313</v>
      </c>
      <c r="E164" s="9">
        <v>130</v>
      </c>
      <c r="F164" s="9">
        <v>2138</v>
      </c>
      <c r="G164" s="9">
        <v>0</v>
      </c>
      <c r="H164" s="9">
        <v>0</v>
      </c>
      <c r="I164" s="9">
        <v>87</v>
      </c>
      <c r="J164" s="9">
        <v>29</v>
      </c>
      <c r="K164" s="9">
        <v>41</v>
      </c>
    </row>
    <row r="165" spans="1:11">
      <c r="A165" s="9">
        <v>20190826</v>
      </c>
      <c r="B165" s="9">
        <v>251</v>
      </c>
      <c r="C165" s="9">
        <v>170</v>
      </c>
      <c r="D165" s="9">
        <v>322</v>
      </c>
      <c r="E165" s="9">
        <v>115</v>
      </c>
      <c r="F165" s="9">
        <v>1953</v>
      </c>
      <c r="G165" s="9">
        <v>0</v>
      </c>
      <c r="H165" s="9">
        <v>0</v>
      </c>
      <c r="I165" s="9">
        <v>84</v>
      </c>
      <c r="J165" s="9">
        <v>44</v>
      </c>
      <c r="K165" s="9">
        <v>39</v>
      </c>
    </row>
    <row r="166" spans="1:11">
      <c r="A166" s="9">
        <v>20190827</v>
      </c>
      <c r="B166" s="9">
        <v>246</v>
      </c>
      <c r="C166" s="9">
        <v>166</v>
      </c>
      <c r="D166" s="9">
        <v>334</v>
      </c>
      <c r="E166" s="9">
        <v>95</v>
      </c>
      <c r="F166" s="9">
        <v>1881</v>
      </c>
      <c r="G166" s="9">
        <v>0</v>
      </c>
      <c r="H166" s="9">
        <v>0</v>
      </c>
      <c r="I166" s="9">
        <v>94</v>
      </c>
      <c r="J166" s="9">
        <v>35</v>
      </c>
      <c r="K166" s="9">
        <v>37</v>
      </c>
    </row>
    <row r="167" spans="1:11">
      <c r="A167" s="9">
        <v>20190828</v>
      </c>
      <c r="B167" s="9">
        <v>234</v>
      </c>
      <c r="C167" s="9">
        <v>185</v>
      </c>
      <c r="D167" s="9">
        <v>296</v>
      </c>
      <c r="E167" s="9">
        <v>90</v>
      </c>
      <c r="F167" s="9">
        <v>1766</v>
      </c>
      <c r="G167" s="9">
        <v>13</v>
      </c>
      <c r="H167" s="9">
        <v>7</v>
      </c>
      <c r="I167" s="9">
        <v>98</v>
      </c>
      <c r="J167" s="9">
        <v>44</v>
      </c>
      <c r="K167" s="9">
        <v>34</v>
      </c>
    </row>
    <row r="168" spans="1:11">
      <c r="A168" s="9">
        <v>20190829</v>
      </c>
      <c r="B168" s="9">
        <v>183</v>
      </c>
      <c r="C168" s="9">
        <v>111</v>
      </c>
      <c r="D168" s="9">
        <v>230</v>
      </c>
      <c r="E168" s="9">
        <v>48</v>
      </c>
      <c r="F168" s="9">
        <v>1219</v>
      </c>
      <c r="G168" s="9">
        <v>16</v>
      </c>
      <c r="H168" s="9">
        <v>52</v>
      </c>
      <c r="I168" s="9">
        <v>98</v>
      </c>
      <c r="J168" s="9">
        <v>58</v>
      </c>
      <c r="K168" s="9">
        <v>22</v>
      </c>
    </row>
    <row r="169" spans="1:11">
      <c r="A169" s="9">
        <v>20190830</v>
      </c>
      <c r="B169" s="9">
        <v>163</v>
      </c>
      <c r="C169" s="9">
        <v>91</v>
      </c>
      <c r="D169" s="9">
        <v>237</v>
      </c>
      <c r="E169" s="9">
        <v>125</v>
      </c>
      <c r="F169" s="9">
        <v>2036</v>
      </c>
      <c r="G169" s="9">
        <v>0</v>
      </c>
      <c r="H169" s="9">
        <v>0</v>
      </c>
      <c r="I169" s="9">
        <v>99</v>
      </c>
      <c r="J169" s="9">
        <v>42</v>
      </c>
      <c r="K169" s="9">
        <v>35</v>
      </c>
    </row>
    <row r="170" spans="1:11">
      <c r="A170" s="9">
        <v>20190831</v>
      </c>
      <c r="B170" s="9">
        <v>200</v>
      </c>
      <c r="C170" s="9">
        <v>102</v>
      </c>
      <c r="D170" s="9">
        <v>294</v>
      </c>
      <c r="E170" s="9">
        <v>111</v>
      </c>
      <c r="F170" s="9">
        <v>1952</v>
      </c>
      <c r="G170" s="9">
        <v>7</v>
      </c>
      <c r="H170" s="9">
        <v>82</v>
      </c>
      <c r="I170" s="9">
        <v>98</v>
      </c>
      <c r="J170" s="9">
        <v>36</v>
      </c>
      <c r="K170" s="9">
        <v>36</v>
      </c>
    </row>
    <row r="171" spans="1:11">
      <c r="A171" s="9">
        <v>20190901</v>
      </c>
      <c r="B171" s="9">
        <v>160</v>
      </c>
      <c r="C171" s="9">
        <v>103</v>
      </c>
      <c r="D171" s="9">
        <v>206</v>
      </c>
      <c r="E171" s="9">
        <v>56</v>
      </c>
      <c r="F171" s="9">
        <v>1311</v>
      </c>
      <c r="G171" s="9">
        <v>0</v>
      </c>
      <c r="H171" s="9">
        <v>-1</v>
      </c>
      <c r="I171" s="9">
        <v>98</v>
      </c>
      <c r="J171" s="9">
        <v>45</v>
      </c>
      <c r="K171" s="9">
        <v>22</v>
      </c>
    </row>
    <row r="172" spans="1:11">
      <c r="A172" s="9">
        <v>20190902</v>
      </c>
      <c r="B172" s="9">
        <v>145</v>
      </c>
      <c r="C172" s="9">
        <v>90</v>
      </c>
      <c r="D172" s="9">
        <v>207</v>
      </c>
      <c r="E172" s="9">
        <v>84</v>
      </c>
      <c r="F172" s="9">
        <v>1641</v>
      </c>
      <c r="G172" s="9">
        <v>0</v>
      </c>
      <c r="H172" s="9">
        <v>0</v>
      </c>
      <c r="I172" s="9">
        <v>94</v>
      </c>
      <c r="J172" s="9">
        <v>45</v>
      </c>
      <c r="K172" s="9">
        <v>27</v>
      </c>
    </row>
    <row r="173" spans="1:11">
      <c r="A173" s="9">
        <v>20190903</v>
      </c>
      <c r="B173" s="9">
        <v>158</v>
      </c>
      <c r="C173" s="9">
        <v>128</v>
      </c>
      <c r="D173" s="9">
        <v>195</v>
      </c>
      <c r="E173" s="9">
        <v>8</v>
      </c>
      <c r="F173" s="9">
        <v>617</v>
      </c>
      <c r="G173" s="9">
        <v>0</v>
      </c>
      <c r="H173" s="9">
        <v>-1</v>
      </c>
      <c r="I173" s="9">
        <v>89</v>
      </c>
      <c r="J173" s="9">
        <v>66</v>
      </c>
      <c r="K173" s="9">
        <v>10</v>
      </c>
    </row>
    <row r="174" spans="1:11">
      <c r="A174" s="9">
        <v>20190904</v>
      </c>
      <c r="B174" s="9">
        <v>151</v>
      </c>
      <c r="C174" s="9">
        <v>114</v>
      </c>
      <c r="D174" s="9">
        <v>192</v>
      </c>
      <c r="E174" s="9">
        <v>9</v>
      </c>
      <c r="F174" s="9">
        <v>654</v>
      </c>
      <c r="G174" s="9">
        <v>30</v>
      </c>
      <c r="H174" s="9">
        <v>58</v>
      </c>
      <c r="I174" s="9">
        <v>99</v>
      </c>
      <c r="J174" s="9">
        <v>67</v>
      </c>
      <c r="K174" s="9">
        <v>11</v>
      </c>
    </row>
    <row r="175" spans="1:11">
      <c r="A175" s="9">
        <v>20190905</v>
      </c>
      <c r="B175" s="9">
        <v>127</v>
      </c>
      <c r="C175" s="9">
        <v>57</v>
      </c>
      <c r="D175" s="9">
        <v>170</v>
      </c>
      <c r="E175" s="9">
        <v>72</v>
      </c>
      <c r="F175" s="9">
        <v>1385</v>
      </c>
      <c r="G175" s="9">
        <v>6</v>
      </c>
      <c r="H175" s="9">
        <v>14</v>
      </c>
      <c r="I175" s="9">
        <v>97</v>
      </c>
      <c r="J175" s="9">
        <v>59</v>
      </c>
      <c r="K175" s="9">
        <v>22</v>
      </c>
    </row>
    <row r="176" spans="1:11">
      <c r="A176" s="9">
        <v>20190906</v>
      </c>
      <c r="B176" s="9">
        <v>134</v>
      </c>
      <c r="C176" s="9">
        <v>69</v>
      </c>
      <c r="D176" s="9">
        <v>182</v>
      </c>
      <c r="E176" s="9">
        <v>46</v>
      </c>
      <c r="F176" s="9">
        <v>1311</v>
      </c>
      <c r="G176" s="9">
        <v>4</v>
      </c>
      <c r="H176" s="9">
        <v>10</v>
      </c>
      <c r="I176" s="9">
        <v>97</v>
      </c>
      <c r="J176" s="9">
        <v>51</v>
      </c>
      <c r="K176" s="9">
        <v>21</v>
      </c>
    </row>
    <row r="177" spans="1:11">
      <c r="A177" s="9">
        <v>20190907</v>
      </c>
      <c r="B177" s="9">
        <v>136</v>
      </c>
      <c r="C177" s="9">
        <v>107</v>
      </c>
      <c r="D177" s="9">
        <v>179</v>
      </c>
      <c r="E177" s="9">
        <v>43</v>
      </c>
      <c r="F177" s="9">
        <v>1174</v>
      </c>
      <c r="G177" s="9">
        <v>12</v>
      </c>
      <c r="H177" s="9">
        <v>27</v>
      </c>
      <c r="I177" s="9">
        <v>99</v>
      </c>
      <c r="J177" s="9">
        <v>67</v>
      </c>
      <c r="K177" s="9">
        <v>19</v>
      </c>
    </row>
    <row r="178" spans="1:11">
      <c r="A178" s="9">
        <v>20190908</v>
      </c>
      <c r="B178" s="9">
        <v>130</v>
      </c>
      <c r="C178" s="9">
        <v>65</v>
      </c>
      <c r="D178" s="9">
        <v>177</v>
      </c>
      <c r="E178" s="9">
        <v>58</v>
      </c>
      <c r="F178" s="9">
        <v>1328</v>
      </c>
      <c r="G178" s="9">
        <v>0</v>
      </c>
      <c r="H178" s="9">
        <v>0</v>
      </c>
      <c r="I178" s="9">
        <v>97</v>
      </c>
      <c r="J178" s="9">
        <v>51</v>
      </c>
      <c r="K178" s="9">
        <v>21</v>
      </c>
    </row>
    <row r="179" spans="1:11">
      <c r="A179" s="9">
        <v>20190909</v>
      </c>
      <c r="B179" s="9">
        <v>110</v>
      </c>
      <c r="C179" s="9">
        <v>41</v>
      </c>
      <c r="D179" s="9">
        <v>187</v>
      </c>
      <c r="E179" s="9">
        <v>62</v>
      </c>
      <c r="F179" s="9">
        <v>1209</v>
      </c>
      <c r="G179" s="9">
        <v>0</v>
      </c>
      <c r="H179" s="9">
        <v>0</v>
      </c>
      <c r="I179" s="9">
        <v>99</v>
      </c>
      <c r="J179" s="9">
        <v>48</v>
      </c>
      <c r="K179" s="9">
        <v>18</v>
      </c>
    </row>
    <row r="180" spans="1:11">
      <c r="A180" s="9">
        <v>20190910</v>
      </c>
      <c r="B180" s="9">
        <v>122</v>
      </c>
      <c r="C180" s="9">
        <v>40</v>
      </c>
      <c r="D180" s="9">
        <v>193</v>
      </c>
      <c r="E180" s="9">
        <v>54</v>
      </c>
      <c r="F180" s="9">
        <v>1239</v>
      </c>
      <c r="G180" s="9">
        <v>0</v>
      </c>
      <c r="H180" s="9">
        <v>0</v>
      </c>
      <c r="I180" s="9">
        <v>99</v>
      </c>
      <c r="J180" s="9">
        <v>47</v>
      </c>
      <c r="K180" s="9">
        <v>19</v>
      </c>
    </row>
    <row r="181" spans="1:11">
      <c r="A181" s="9">
        <v>20190911</v>
      </c>
      <c r="B181" s="9">
        <v>138</v>
      </c>
      <c r="C181" s="9">
        <v>73</v>
      </c>
      <c r="D181" s="9">
        <v>169</v>
      </c>
      <c r="E181" s="9">
        <v>12</v>
      </c>
      <c r="F181" s="9">
        <v>431</v>
      </c>
      <c r="G181" s="9">
        <v>67</v>
      </c>
      <c r="H181" s="9">
        <v>35</v>
      </c>
      <c r="I181" s="9">
        <v>98</v>
      </c>
      <c r="J181" s="9">
        <v>83</v>
      </c>
      <c r="K181" s="9">
        <v>7</v>
      </c>
    </row>
    <row r="182" spans="1:11">
      <c r="A182" s="9">
        <v>20190912</v>
      </c>
      <c r="B182" s="9">
        <v>186</v>
      </c>
      <c r="C182" s="9">
        <v>167</v>
      </c>
      <c r="D182" s="9">
        <v>220</v>
      </c>
      <c r="E182" s="9">
        <v>65</v>
      </c>
      <c r="F182" s="9">
        <v>1182</v>
      </c>
      <c r="G182" s="9">
        <v>3</v>
      </c>
      <c r="H182" s="9">
        <v>6</v>
      </c>
      <c r="I182" s="9">
        <v>98</v>
      </c>
      <c r="J182" s="9">
        <v>61</v>
      </c>
      <c r="K182" s="9">
        <v>21</v>
      </c>
    </row>
    <row r="183" spans="1:11">
      <c r="A183" s="9">
        <v>20190913</v>
      </c>
      <c r="B183" s="9">
        <v>166</v>
      </c>
      <c r="C183" s="9">
        <v>102</v>
      </c>
      <c r="D183" s="9">
        <v>211</v>
      </c>
      <c r="E183" s="9">
        <v>73</v>
      </c>
      <c r="F183" s="9">
        <v>1418</v>
      </c>
      <c r="G183" s="9">
        <v>9</v>
      </c>
      <c r="H183" s="9">
        <v>6</v>
      </c>
      <c r="I183" s="9">
        <v>98</v>
      </c>
      <c r="J183" s="9">
        <v>48</v>
      </c>
      <c r="K183" s="9">
        <v>24</v>
      </c>
    </row>
    <row r="184" spans="1:11">
      <c r="A184" s="9">
        <v>20190914</v>
      </c>
      <c r="B184" s="9">
        <v>130</v>
      </c>
      <c r="C184" s="9">
        <v>67</v>
      </c>
      <c r="D184" s="9">
        <v>209</v>
      </c>
      <c r="E184" s="9">
        <v>110</v>
      </c>
      <c r="F184" s="9">
        <v>1710</v>
      </c>
      <c r="G184" s="9">
        <v>0</v>
      </c>
      <c r="H184" s="9">
        <v>0</v>
      </c>
      <c r="I184" s="9">
        <v>95</v>
      </c>
      <c r="J184" s="9">
        <v>39</v>
      </c>
      <c r="K184" s="9">
        <v>27</v>
      </c>
    </row>
    <row r="185" spans="1:11">
      <c r="A185" s="9">
        <v>20190915</v>
      </c>
      <c r="B185" s="9">
        <v>154</v>
      </c>
      <c r="C185" s="9">
        <v>62</v>
      </c>
      <c r="D185" s="9">
        <v>236</v>
      </c>
      <c r="E185" s="9">
        <v>73</v>
      </c>
      <c r="F185" s="9">
        <v>1478</v>
      </c>
      <c r="G185" s="9">
        <v>0</v>
      </c>
      <c r="H185" s="9">
        <v>0</v>
      </c>
      <c r="I185" s="9">
        <v>98</v>
      </c>
      <c r="J185" s="9">
        <v>43</v>
      </c>
      <c r="K185" s="9">
        <v>25</v>
      </c>
    </row>
    <row r="186" spans="1:11">
      <c r="A186" s="9">
        <v>20190916</v>
      </c>
      <c r="B186" s="9">
        <v>129</v>
      </c>
      <c r="C186" s="9">
        <v>82</v>
      </c>
      <c r="D186" s="9">
        <v>156</v>
      </c>
      <c r="E186" s="9">
        <v>8</v>
      </c>
      <c r="F186" s="9">
        <v>448</v>
      </c>
      <c r="G186" s="9">
        <v>63</v>
      </c>
      <c r="H186" s="9">
        <v>75</v>
      </c>
      <c r="I186" s="9">
        <v>99</v>
      </c>
      <c r="J186" s="9">
        <v>81</v>
      </c>
      <c r="K186" s="9">
        <v>7</v>
      </c>
    </row>
    <row r="187" spans="1:11">
      <c r="A187" s="9">
        <v>20190917</v>
      </c>
      <c r="B187" s="9">
        <v>113</v>
      </c>
      <c r="C187" s="9">
        <v>56</v>
      </c>
      <c r="D187" s="9">
        <v>185</v>
      </c>
      <c r="E187" s="9">
        <v>46</v>
      </c>
      <c r="F187" s="9">
        <v>1009</v>
      </c>
      <c r="G187" s="9">
        <v>0</v>
      </c>
      <c r="H187" s="9">
        <v>-1</v>
      </c>
      <c r="I187" s="9">
        <v>99</v>
      </c>
      <c r="J187" s="9">
        <v>52</v>
      </c>
      <c r="K187" s="9">
        <v>15</v>
      </c>
    </row>
    <row r="188" spans="1:11">
      <c r="A188" s="9">
        <v>20190918</v>
      </c>
      <c r="B188" s="9">
        <v>100</v>
      </c>
      <c r="C188" s="9">
        <v>26</v>
      </c>
      <c r="D188" s="9">
        <v>173</v>
      </c>
      <c r="E188" s="9">
        <v>82</v>
      </c>
      <c r="F188" s="9">
        <v>1332</v>
      </c>
      <c r="G188" s="9">
        <v>0</v>
      </c>
      <c r="H188" s="9">
        <v>0</v>
      </c>
      <c r="I188" s="9">
        <v>98</v>
      </c>
      <c r="J188" s="9">
        <v>49</v>
      </c>
      <c r="K188" s="9">
        <v>19</v>
      </c>
    </row>
    <row r="189" spans="1:11">
      <c r="A189" s="9">
        <v>20190919</v>
      </c>
      <c r="B189" s="9">
        <v>107</v>
      </c>
      <c r="C189" s="9">
        <v>50</v>
      </c>
      <c r="D189" s="9">
        <v>170</v>
      </c>
      <c r="E189" s="9">
        <v>68</v>
      </c>
      <c r="F189" s="9">
        <v>1205</v>
      </c>
      <c r="G189" s="9">
        <v>0</v>
      </c>
      <c r="H189" s="9">
        <v>0</v>
      </c>
      <c r="I189" s="9">
        <v>97</v>
      </c>
      <c r="J189" s="9">
        <v>52</v>
      </c>
      <c r="K189" s="9">
        <v>18</v>
      </c>
    </row>
    <row r="190" spans="1:11">
      <c r="A190" s="9">
        <v>20190920</v>
      </c>
      <c r="B190" s="9">
        <v>118</v>
      </c>
      <c r="C190" s="9">
        <v>34</v>
      </c>
      <c r="D190" s="9">
        <v>193</v>
      </c>
      <c r="E190" s="9">
        <v>100</v>
      </c>
      <c r="F190" s="9">
        <v>1576</v>
      </c>
      <c r="G190" s="9">
        <v>0</v>
      </c>
      <c r="H190" s="9">
        <v>0</v>
      </c>
      <c r="I190" s="9">
        <v>97</v>
      </c>
      <c r="J190" s="9">
        <v>41</v>
      </c>
      <c r="K190" s="9">
        <v>24</v>
      </c>
    </row>
    <row r="191" spans="1:11">
      <c r="A191" s="9">
        <v>20190921</v>
      </c>
      <c r="B191" s="9">
        <v>163</v>
      </c>
      <c r="C191" s="9">
        <v>82</v>
      </c>
      <c r="D191" s="9">
        <v>237</v>
      </c>
      <c r="E191" s="9">
        <v>112</v>
      </c>
      <c r="F191" s="9">
        <v>1650</v>
      </c>
      <c r="G191" s="9">
        <v>0</v>
      </c>
      <c r="H191" s="9">
        <v>0</v>
      </c>
      <c r="I191" s="9">
        <v>79</v>
      </c>
      <c r="J191" s="9">
        <v>34</v>
      </c>
      <c r="K191" s="9">
        <v>28</v>
      </c>
    </row>
    <row r="192" spans="1:11">
      <c r="A192" s="9">
        <v>20190922</v>
      </c>
      <c r="B192" s="9">
        <v>192</v>
      </c>
      <c r="C192" s="9">
        <v>124</v>
      </c>
      <c r="D192" s="9">
        <v>280</v>
      </c>
      <c r="E192" s="9">
        <v>86</v>
      </c>
      <c r="F192" s="9">
        <v>1385</v>
      </c>
      <c r="G192" s="9">
        <v>8</v>
      </c>
      <c r="H192" s="9">
        <v>3</v>
      </c>
      <c r="I192" s="9">
        <v>97</v>
      </c>
      <c r="J192" s="9">
        <v>43</v>
      </c>
      <c r="K192" s="9">
        <v>25</v>
      </c>
    </row>
    <row r="193" spans="1:11">
      <c r="A193" s="9">
        <v>20190923</v>
      </c>
      <c r="B193" s="9">
        <v>163</v>
      </c>
      <c r="C193" s="9">
        <v>130</v>
      </c>
      <c r="D193" s="9">
        <v>206</v>
      </c>
      <c r="E193" s="9">
        <v>31</v>
      </c>
      <c r="F193" s="9">
        <v>843</v>
      </c>
      <c r="G193" s="9">
        <v>34</v>
      </c>
      <c r="H193" s="9">
        <v>9</v>
      </c>
      <c r="I193" s="9">
        <v>98</v>
      </c>
      <c r="J193" s="9">
        <v>60</v>
      </c>
      <c r="K193" s="9">
        <v>14</v>
      </c>
    </row>
    <row r="194" spans="1:11">
      <c r="A194" s="9">
        <v>20190924</v>
      </c>
      <c r="B194" s="9">
        <v>150</v>
      </c>
      <c r="C194" s="9">
        <v>126</v>
      </c>
      <c r="D194" s="9">
        <v>189</v>
      </c>
      <c r="E194" s="9">
        <v>1</v>
      </c>
      <c r="F194" s="9">
        <v>556</v>
      </c>
      <c r="G194" s="9">
        <v>65</v>
      </c>
      <c r="H194" s="9">
        <v>63</v>
      </c>
      <c r="I194" s="9">
        <v>98</v>
      </c>
      <c r="J194" s="9">
        <v>68</v>
      </c>
      <c r="K194" s="9">
        <v>9</v>
      </c>
    </row>
    <row r="195" spans="1:11">
      <c r="A195" s="9">
        <v>20190925</v>
      </c>
      <c r="B195" s="9">
        <v>152</v>
      </c>
      <c r="C195" s="9">
        <v>130</v>
      </c>
      <c r="D195" s="9">
        <v>176</v>
      </c>
      <c r="E195" s="9">
        <v>11</v>
      </c>
      <c r="F195" s="9">
        <v>571</v>
      </c>
      <c r="G195" s="9">
        <v>17</v>
      </c>
      <c r="H195" s="9">
        <v>15</v>
      </c>
      <c r="I195" s="9">
        <v>98</v>
      </c>
      <c r="J195" s="9">
        <v>68</v>
      </c>
      <c r="K195" s="9">
        <v>9</v>
      </c>
    </row>
    <row r="196" spans="1:11">
      <c r="A196" s="9">
        <v>20190926</v>
      </c>
      <c r="B196" s="9">
        <v>156</v>
      </c>
      <c r="C196" s="9">
        <v>139</v>
      </c>
      <c r="D196" s="9">
        <v>177</v>
      </c>
      <c r="E196" s="9">
        <v>0</v>
      </c>
      <c r="F196" s="9">
        <v>240</v>
      </c>
      <c r="G196" s="9">
        <v>79</v>
      </c>
      <c r="H196" s="9">
        <v>136</v>
      </c>
      <c r="I196" s="9">
        <v>98</v>
      </c>
      <c r="J196" s="9">
        <v>91</v>
      </c>
      <c r="K196" s="9">
        <v>4</v>
      </c>
    </row>
    <row r="197" spans="1:11">
      <c r="A197" s="9">
        <v>20190927</v>
      </c>
      <c r="B197" s="9">
        <v>154</v>
      </c>
      <c r="C197" s="9">
        <v>134</v>
      </c>
      <c r="D197" s="9">
        <v>193</v>
      </c>
      <c r="E197" s="9">
        <v>56</v>
      </c>
      <c r="F197" s="9">
        <v>980</v>
      </c>
      <c r="G197" s="9">
        <v>0</v>
      </c>
      <c r="H197" s="9">
        <v>0</v>
      </c>
      <c r="I197" s="9">
        <v>96</v>
      </c>
      <c r="J197" s="9">
        <v>61</v>
      </c>
      <c r="K197" s="9">
        <v>16</v>
      </c>
    </row>
    <row r="198" spans="1:11">
      <c r="A198" s="9">
        <v>20190928</v>
      </c>
      <c r="B198" s="9">
        <v>153</v>
      </c>
      <c r="C198" s="9">
        <v>136</v>
      </c>
      <c r="D198" s="9">
        <v>181</v>
      </c>
      <c r="E198" s="9">
        <v>34</v>
      </c>
      <c r="F198" s="9">
        <v>756</v>
      </c>
      <c r="G198" s="9">
        <v>7</v>
      </c>
      <c r="H198" s="9">
        <v>6</v>
      </c>
      <c r="I198" s="9">
        <v>91</v>
      </c>
      <c r="J198" s="9">
        <v>71</v>
      </c>
      <c r="K198" s="9">
        <v>13</v>
      </c>
    </row>
    <row r="199" spans="1:11">
      <c r="A199" s="9">
        <v>20190929</v>
      </c>
      <c r="B199" s="9">
        <v>145</v>
      </c>
      <c r="C199" s="9">
        <v>129</v>
      </c>
      <c r="D199" s="9">
        <v>162</v>
      </c>
      <c r="E199" s="9">
        <v>0</v>
      </c>
      <c r="F199" s="9">
        <v>221</v>
      </c>
      <c r="G199" s="9">
        <v>145</v>
      </c>
      <c r="H199" s="9">
        <v>318</v>
      </c>
      <c r="I199" s="9">
        <v>98</v>
      </c>
      <c r="J199" s="9">
        <v>86</v>
      </c>
      <c r="K199" s="9">
        <v>4</v>
      </c>
    </row>
    <row r="200" spans="1:11">
      <c r="A200" s="9">
        <v>20190930</v>
      </c>
      <c r="B200" s="9">
        <v>139</v>
      </c>
      <c r="C200" s="9">
        <v>121</v>
      </c>
      <c r="D200" s="9">
        <v>175</v>
      </c>
      <c r="E200" s="9">
        <v>57</v>
      </c>
      <c r="F200" s="9">
        <v>926</v>
      </c>
      <c r="G200" s="9">
        <v>48</v>
      </c>
      <c r="H200" s="9">
        <v>40</v>
      </c>
      <c r="I200" s="9">
        <v>96</v>
      </c>
      <c r="J200" s="9">
        <v>65</v>
      </c>
      <c r="K200" s="9">
        <v>15</v>
      </c>
    </row>
    <row r="201" spans="1:11">
      <c r="A201" s="22" t="s">
        <v>683</v>
      </c>
      <c r="B201" s="56">
        <f>AVERAGE(B18:B200)</f>
        <v>154.46448087431693</v>
      </c>
      <c r="C201" s="56">
        <f t="shared" ref="C201:K201" si="0">AVERAGE(C18:C200)</f>
        <v>94.491803278688522</v>
      </c>
      <c r="D201" s="56">
        <f t="shared" si="0"/>
        <v>211.39344262295083</v>
      </c>
      <c r="E201" s="56">
        <f t="shared" si="0"/>
        <v>72.098360655737707</v>
      </c>
      <c r="F201" s="56">
        <f t="shared" si="0"/>
        <v>1692.016393442623</v>
      </c>
      <c r="G201" s="56">
        <f t="shared" si="0"/>
        <v>9.7322404371584703</v>
      </c>
      <c r="H201" s="56">
        <f t="shared" si="0"/>
        <v>19.103825136612024</v>
      </c>
      <c r="I201" s="56">
        <f t="shared" si="0"/>
        <v>91.912568306010925</v>
      </c>
      <c r="J201" s="56">
        <f t="shared" si="0"/>
        <v>47.551912568306008</v>
      </c>
      <c r="K201" s="56">
        <f t="shared" si="0"/>
        <v>28.502732240437158</v>
      </c>
    </row>
  </sheetData>
  <mergeCells count="14">
    <mergeCell ref="A14:K14"/>
    <mergeCell ref="A15:K15"/>
    <mergeCell ref="A8:K8"/>
    <mergeCell ref="A9:K9"/>
    <mergeCell ref="A10:K10"/>
    <mergeCell ref="A11:K11"/>
    <mergeCell ref="A12:K12"/>
    <mergeCell ref="A13:K13"/>
    <mergeCell ref="A7:K7"/>
    <mergeCell ref="A1:K1"/>
    <mergeCell ref="A3:K3"/>
    <mergeCell ref="A4:K4"/>
    <mergeCell ref="A5:K5"/>
    <mergeCell ref="A6:K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2645A-87CF-4882-A64A-262A627BF11E}">
  <dimension ref="A1:I101"/>
  <sheetViews>
    <sheetView zoomScaleNormal="100" workbookViewId="0">
      <selection sqref="A1:I3"/>
    </sheetView>
  </sheetViews>
  <sheetFormatPr defaultRowHeight="15"/>
  <cols>
    <col min="1" max="1" width="16.7109375" customWidth="1"/>
    <col min="2" max="2" width="12.140625" customWidth="1"/>
    <col min="3" max="3" width="13.28515625" customWidth="1"/>
    <col min="5" max="5" width="15.5703125" customWidth="1"/>
    <col min="7" max="7" width="16.140625" customWidth="1"/>
  </cols>
  <sheetData>
    <row r="1" spans="1:9" ht="27" customHeight="1">
      <c r="A1" s="109" t="s">
        <v>3878</v>
      </c>
      <c r="B1" s="109"/>
      <c r="C1" s="109"/>
      <c r="D1" s="109"/>
      <c r="E1" s="109"/>
      <c r="F1" s="109"/>
      <c r="G1" s="109"/>
      <c r="H1" s="109"/>
      <c r="I1" s="109"/>
    </row>
    <row r="2" spans="1:9" ht="27" customHeight="1">
      <c r="A2" s="109"/>
      <c r="B2" s="109"/>
      <c r="C2" s="109"/>
      <c r="D2" s="109"/>
      <c r="E2" s="109"/>
      <c r="F2" s="109"/>
      <c r="G2" s="109"/>
      <c r="H2" s="109"/>
      <c r="I2" s="109"/>
    </row>
    <row r="3" spans="1:9" ht="27" customHeight="1">
      <c r="A3" s="109"/>
      <c r="B3" s="109"/>
      <c r="C3" s="109"/>
      <c r="D3" s="109"/>
      <c r="E3" s="109"/>
      <c r="F3" s="109"/>
      <c r="G3" s="109"/>
      <c r="H3" s="109"/>
      <c r="I3" s="109"/>
    </row>
    <row r="4" spans="1:9">
      <c r="A4" s="23"/>
      <c r="B4" s="23"/>
      <c r="C4" s="23"/>
      <c r="D4" s="23"/>
      <c r="E4" s="23"/>
      <c r="F4" s="23"/>
      <c r="G4" s="23"/>
      <c r="H4" s="23"/>
    </row>
    <row r="5" spans="1:9">
      <c r="A5" s="14" t="s">
        <v>684</v>
      </c>
      <c r="B5" s="19" t="s">
        <v>685</v>
      </c>
      <c r="C5" s="14" t="s">
        <v>4</v>
      </c>
      <c r="D5" s="2" t="s">
        <v>686</v>
      </c>
      <c r="E5" s="14" t="s">
        <v>687</v>
      </c>
      <c r="F5" s="20" t="s">
        <v>688</v>
      </c>
      <c r="G5" s="18" t="s">
        <v>689</v>
      </c>
      <c r="H5" s="21" t="s">
        <v>688</v>
      </c>
      <c r="I5" s="104" t="s">
        <v>690</v>
      </c>
    </row>
    <row r="6" spans="1:9">
      <c r="A6" s="120" t="s">
        <v>691</v>
      </c>
      <c r="B6" s="114">
        <v>2017</v>
      </c>
      <c r="C6" s="15" t="s">
        <v>12</v>
      </c>
      <c r="D6" s="3">
        <v>87</v>
      </c>
      <c r="E6" s="15" t="s">
        <v>692</v>
      </c>
      <c r="F6" s="11">
        <v>0.37</v>
      </c>
      <c r="G6" s="116" t="s">
        <v>693</v>
      </c>
      <c r="H6" s="118">
        <f>314.29/876.25</f>
        <v>0.35867617689015696</v>
      </c>
      <c r="I6" s="48" t="s">
        <v>694</v>
      </c>
    </row>
    <row r="7" spans="1:9">
      <c r="A7" s="110"/>
      <c r="B7" s="111"/>
      <c r="C7" s="16" t="s">
        <v>20</v>
      </c>
      <c r="D7" s="1">
        <v>24</v>
      </c>
      <c r="E7" s="16" t="s">
        <v>695</v>
      </c>
      <c r="F7" s="13">
        <v>0.31</v>
      </c>
      <c r="G7" s="112"/>
      <c r="H7" s="113"/>
      <c r="I7" s="49" t="s">
        <v>694</v>
      </c>
    </row>
    <row r="8" spans="1:9">
      <c r="A8" s="110"/>
      <c r="B8" s="111"/>
      <c r="C8" s="16" t="s">
        <v>90</v>
      </c>
      <c r="D8" s="1">
        <v>21</v>
      </c>
      <c r="E8" s="16" t="s">
        <v>696</v>
      </c>
      <c r="F8" s="13">
        <v>0.38</v>
      </c>
      <c r="G8" s="112"/>
      <c r="H8" s="113"/>
      <c r="I8" s="49" t="s">
        <v>694</v>
      </c>
    </row>
    <row r="9" spans="1:9">
      <c r="A9" s="110"/>
      <c r="B9" s="115"/>
      <c r="C9" s="17" t="s">
        <v>34</v>
      </c>
      <c r="D9" s="4">
        <v>7</v>
      </c>
      <c r="E9" s="17" t="s">
        <v>697</v>
      </c>
      <c r="F9" s="12">
        <v>0.28000000000000003</v>
      </c>
      <c r="G9" s="117"/>
      <c r="H9" s="119"/>
      <c r="I9" s="50" t="s">
        <v>694</v>
      </c>
    </row>
    <row r="10" spans="1:9">
      <c r="A10" s="110"/>
      <c r="B10" s="111">
        <v>2018</v>
      </c>
      <c r="C10" s="16" t="s">
        <v>12</v>
      </c>
      <c r="D10" s="1">
        <v>87</v>
      </c>
      <c r="E10" s="16" t="s">
        <v>698</v>
      </c>
      <c r="F10" s="13">
        <v>0.21</v>
      </c>
      <c r="G10" s="112" t="s">
        <v>699</v>
      </c>
      <c r="H10" s="113">
        <f>129.62/556.64</f>
        <v>0.23286145444093131</v>
      </c>
      <c r="I10" s="49" t="s">
        <v>694</v>
      </c>
    </row>
    <row r="11" spans="1:9">
      <c r="A11" s="110"/>
      <c r="B11" s="111"/>
      <c r="C11" s="16" t="s">
        <v>20</v>
      </c>
      <c r="D11" s="1">
        <v>24</v>
      </c>
      <c r="E11" s="16" t="s">
        <v>700</v>
      </c>
      <c r="F11" s="13">
        <v>0.2</v>
      </c>
      <c r="G11" s="112"/>
      <c r="H11" s="113"/>
      <c r="I11" s="49" t="s">
        <v>701</v>
      </c>
    </row>
    <row r="12" spans="1:9">
      <c r="A12" s="110"/>
      <c r="B12" s="111"/>
      <c r="C12" s="16" t="s">
        <v>90</v>
      </c>
      <c r="D12" s="1">
        <v>21</v>
      </c>
      <c r="E12" s="16" t="s">
        <v>702</v>
      </c>
      <c r="F12" s="13">
        <v>0.25</v>
      </c>
      <c r="G12" s="112"/>
      <c r="H12" s="113"/>
      <c r="I12" s="49" t="s">
        <v>701</v>
      </c>
    </row>
    <row r="13" spans="1:9">
      <c r="A13" s="110"/>
      <c r="B13" s="111"/>
      <c r="C13" s="16" t="s">
        <v>34</v>
      </c>
      <c r="D13" s="1">
        <v>7</v>
      </c>
      <c r="E13" s="16" t="s">
        <v>703</v>
      </c>
      <c r="F13" s="13">
        <v>0.22</v>
      </c>
      <c r="G13" s="112"/>
      <c r="H13" s="113"/>
      <c r="I13" s="49" t="s">
        <v>694</v>
      </c>
    </row>
    <row r="14" spans="1:9">
      <c r="A14" s="110"/>
      <c r="B14" s="114">
        <v>2019</v>
      </c>
      <c r="C14" s="15" t="s">
        <v>12</v>
      </c>
      <c r="D14" s="3">
        <v>83</v>
      </c>
      <c r="E14" s="15" t="s">
        <v>704</v>
      </c>
      <c r="F14" s="11">
        <v>0.28000000000000003</v>
      </c>
      <c r="G14" s="116" t="s">
        <v>705</v>
      </c>
      <c r="H14" s="118">
        <f>235.89/807.5</f>
        <v>0.2921238390092879</v>
      </c>
      <c r="I14" s="48" t="s">
        <v>694</v>
      </c>
    </row>
    <row r="15" spans="1:9">
      <c r="A15" s="110"/>
      <c r="B15" s="111"/>
      <c r="C15" s="16" t="s">
        <v>20</v>
      </c>
      <c r="D15" s="1">
        <v>24</v>
      </c>
      <c r="E15" s="16" t="s">
        <v>706</v>
      </c>
      <c r="F15" s="13">
        <v>0.23</v>
      </c>
      <c r="G15" s="112"/>
      <c r="H15" s="113"/>
      <c r="I15" s="49" t="s">
        <v>694</v>
      </c>
    </row>
    <row r="16" spans="1:9">
      <c r="A16" s="110"/>
      <c r="B16" s="111"/>
      <c r="C16" s="16" t="s">
        <v>90</v>
      </c>
      <c r="D16" s="1">
        <v>21</v>
      </c>
      <c r="E16" s="16" t="s">
        <v>707</v>
      </c>
      <c r="F16" s="13">
        <v>0.31</v>
      </c>
      <c r="G16" s="112"/>
      <c r="H16" s="113"/>
      <c r="I16" s="49" t="s">
        <v>694</v>
      </c>
    </row>
    <row r="17" spans="1:9">
      <c r="A17" s="121"/>
      <c r="B17" s="115"/>
      <c r="C17" s="17" t="s">
        <v>34</v>
      </c>
      <c r="D17" s="4">
        <v>7</v>
      </c>
      <c r="E17" s="17" t="s">
        <v>708</v>
      </c>
      <c r="F17" s="12">
        <v>0.42</v>
      </c>
      <c r="G17" s="117"/>
      <c r="H17" s="119"/>
      <c r="I17" s="50" t="s">
        <v>694</v>
      </c>
    </row>
    <row r="18" spans="1:9">
      <c r="A18" s="110" t="s">
        <v>709</v>
      </c>
      <c r="B18" s="111">
        <v>2017</v>
      </c>
      <c r="C18" s="16" t="s">
        <v>12</v>
      </c>
      <c r="D18" s="1">
        <v>87</v>
      </c>
      <c r="E18" s="16" t="s">
        <v>710</v>
      </c>
      <c r="F18" s="13">
        <v>0.21</v>
      </c>
      <c r="G18" s="112" t="s">
        <v>711</v>
      </c>
      <c r="H18" s="113">
        <f>7.73/37.28</f>
        <v>0.20734978540772533</v>
      </c>
      <c r="I18" s="49" t="s">
        <v>694</v>
      </c>
    </row>
    <row r="19" spans="1:9">
      <c r="A19" s="110"/>
      <c r="B19" s="111"/>
      <c r="C19" s="16" t="s">
        <v>20</v>
      </c>
      <c r="D19" s="1">
        <v>24</v>
      </c>
      <c r="E19" s="16" t="s">
        <v>712</v>
      </c>
      <c r="F19" s="13">
        <v>0.16</v>
      </c>
      <c r="G19" s="112"/>
      <c r="H19" s="113"/>
      <c r="I19" s="49" t="s">
        <v>694</v>
      </c>
    </row>
    <row r="20" spans="1:9">
      <c r="A20" s="110"/>
      <c r="B20" s="111"/>
      <c r="C20" s="16" t="s">
        <v>90</v>
      </c>
      <c r="D20" s="1">
        <v>21</v>
      </c>
      <c r="E20" s="16" t="s">
        <v>713</v>
      </c>
      <c r="F20" s="13">
        <v>0.22</v>
      </c>
      <c r="G20" s="112"/>
      <c r="H20" s="113"/>
      <c r="I20" s="49" t="s">
        <v>694</v>
      </c>
    </row>
    <row r="21" spans="1:9">
      <c r="A21" s="110"/>
      <c r="B21" s="111"/>
      <c r="C21" s="16" t="s">
        <v>34</v>
      </c>
      <c r="D21" s="1">
        <v>7</v>
      </c>
      <c r="E21" s="16" t="s">
        <v>714</v>
      </c>
      <c r="F21" s="13">
        <v>0.16</v>
      </c>
      <c r="G21" s="112"/>
      <c r="H21" s="113"/>
      <c r="I21" s="49" t="s">
        <v>694</v>
      </c>
    </row>
    <row r="22" spans="1:9">
      <c r="A22" s="110"/>
      <c r="B22" s="114">
        <v>2018</v>
      </c>
      <c r="C22" s="15" t="s">
        <v>12</v>
      </c>
      <c r="D22" s="3">
        <v>87</v>
      </c>
      <c r="E22" s="15" t="s">
        <v>715</v>
      </c>
      <c r="F22" s="11">
        <v>0.12</v>
      </c>
      <c r="G22" s="116" t="s">
        <v>716</v>
      </c>
      <c r="H22" s="118">
        <f>4.73/33.21</f>
        <v>0.14242697982535382</v>
      </c>
      <c r="I22" s="48" t="s">
        <v>694</v>
      </c>
    </row>
    <row r="23" spans="1:9">
      <c r="A23" s="110"/>
      <c r="B23" s="111"/>
      <c r="C23" s="16" t="s">
        <v>20</v>
      </c>
      <c r="D23" s="1">
        <v>24</v>
      </c>
      <c r="E23" s="16" t="s">
        <v>717</v>
      </c>
      <c r="F23" s="13">
        <v>0.12</v>
      </c>
      <c r="G23" s="112"/>
      <c r="H23" s="113"/>
      <c r="I23" s="49" t="s">
        <v>694</v>
      </c>
    </row>
    <row r="24" spans="1:9">
      <c r="A24" s="110"/>
      <c r="B24" s="111"/>
      <c r="C24" s="16" t="s">
        <v>90</v>
      </c>
      <c r="D24" s="1">
        <v>21</v>
      </c>
      <c r="E24" s="16" t="s">
        <v>718</v>
      </c>
      <c r="F24" s="13">
        <v>0.18</v>
      </c>
      <c r="G24" s="112"/>
      <c r="H24" s="113"/>
      <c r="I24" s="49" t="s">
        <v>701</v>
      </c>
    </row>
    <row r="25" spans="1:9">
      <c r="A25" s="110"/>
      <c r="B25" s="115"/>
      <c r="C25" s="17" t="s">
        <v>34</v>
      </c>
      <c r="D25" s="4">
        <v>7</v>
      </c>
      <c r="E25" s="17" t="s">
        <v>719</v>
      </c>
      <c r="F25" s="12">
        <v>0.17</v>
      </c>
      <c r="G25" s="117"/>
      <c r="H25" s="119"/>
      <c r="I25" s="50" t="s">
        <v>694</v>
      </c>
    </row>
    <row r="26" spans="1:9">
      <c r="A26" s="110"/>
      <c r="B26" s="111">
        <v>2019</v>
      </c>
      <c r="C26" s="16" t="s">
        <v>12</v>
      </c>
      <c r="D26" s="1">
        <v>83</v>
      </c>
      <c r="E26" s="16" t="s">
        <v>720</v>
      </c>
      <c r="F26" s="13">
        <v>0.2</v>
      </c>
      <c r="G26" s="112" t="s">
        <v>721</v>
      </c>
      <c r="H26" s="113">
        <f>8.22/40.25</f>
        <v>0.20422360248447208</v>
      </c>
      <c r="I26" s="49" t="s">
        <v>701</v>
      </c>
    </row>
    <row r="27" spans="1:9">
      <c r="A27" s="110"/>
      <c r="B27" s="111"/>
      <c r="C27" s="16" t="s">
        <v>20</v>
      </c>
      <c r="D27" s="1">
        <v>24</v>
      </c>
      <c r="E27" s="16" t="s">
        <v>722</v>
      </c>
      <c r="F27" s="13">
        <v>0.15</v>
      </c>
      <c r="G27" s="112"/>
      <c r="H27" s="113"/>
      <c r="I27" s="49" t="s">
        <v>694</v>
      </c>
    </row>
    <row r="28" spans="1:9">
      <c r="A28" s="110"/>
      <c r="B28" s="111"/>
      <c r="C28" s="16" t="s">
        <v>90</v>
      </c>
      <c r="D28" s="1">
        <v>21</v>
      </c>
      <c r="E28" s="16" t="s">
        <v>723</v>
      </c>
      <c r="F28" s="13">
        <v>0.19</v>
      </c>
      <c r="G28" s="112"/>
      <c r="H28" s="113"/>
      <c r="I28" s="49" t="s">
        <v>701</v>
      </c>
    </row>
    <row r="29" spans="1:9">
      <c r="A29" s="110"/>
      <c r="B29" s="111"/>
      <c r="C29" s="16" t="s">
        <v>34</v>
      </c>
      <c r="D29" s="1">
        <v>7</v>
      </c>
      <c r="E29" s="16" t="s">
        <v>724</v>
      </c>
      <c r="F29" s="13">
        <v>0.27</v>
      </c>
      <c r="G29" s="112"/>
      <c r="H29" s="113"/>
      <c r="I29" s="49" t="s">
        <v>725</v>
      </c>
    </row>
    <row r="30" spans="1:9">
      <c r="A30" s="120" t="s">
        <v>726</v>
      </c>
      <c r="B30" s="114">
        <v>2017</v>
      </c>
      <c r="C30" s="15" t="s">
        <v>12</v>
      </c>
      <c r="D30" s="3">
        <v>87</v>
      </c>
      <c r="E30" s="15" t="s">
        <v>727</v>
      </c>
      <c r="F30" s="11">
        <v>0.2</v>
      </c>
      <c r="G30" s="116" t="s">
        <v>728</v>
      </c>
      <c r="H30" s="118">
        <f>6.57/33.07</f>
        <v>0.19866948896280617</v>
      </c>
      <c r="I30" s="48" t="s">
        <v>694</v>
      </c>
    </row>
    <row r="31" spans="1:9">
      <c r="A31" s="110"/>
      <c r="B31" s="111"/>
      <c r="C31" s="16" t="s">
        <v>20</v>
      </c>
      <c r="D31" s="1">
        <v>24</v>
      </c>
      <c r="E31" s="16" t="s">
        <v>729</v>
      </c>
      <c r="F31" s="13">
        <v>0.19</v>
      </c>
      <c r="G31" s="112"/>
      <c r="H31" s="113"/>
      <c r="I31" s="49" t="s">
        <v>694</v>
      </c>
    </row>
    <row r="32" spans="1:9">
      <c r="A32" s="110"/>
      <c r="B32" s="111"/>
      <c r="C32" s="16" t="s">
        <v>90</v>
      </c>
      <c r="D32" s="1">
        <v>21</v>
      </c>
      <c r="E32" s="16" t="s">
        <v>730</v>
      </c>
      <c r="F32" s="13">
        <v>0.19</v>
      </c>
      <c r="G32" s="112"/>
      <c r="H32" s="113"/>
      <c r="I32" s="49" t="s">
        <v>694</v>
      </c>
    </row>
    <row r="33" spans="1:9">
      <c r="A33" s="110"/>
      <c r="B33" s="115"/>
      <c r="C33" s="17" t="s">
        <v>34</v>
      </c>
      <c r="D33" s="4">
        <v>7</v>
      </c>
      <c r="E33" s="17" t="s">
        <v>731</v>
      </c>
      <c r="F33" s="12">
        <v>0.14000000000000001</v>
      </c>
      <c r="G33" s="117"/>
      <c r="H33" s="119"/>
      <c r="I33" s="50" t="s">
        <v>694</v>
      </c>
    </row>
    <row r="34" spans="1:9">
      <c r="A34" s="110"/>
      <c r="B34" s="111">
        <v>2018</v>
      </c>
      <c r="C34" s="16" t="s">
        <v>12</v>
      </c>
      <c r="D34" s="1">
        <v>87</v>
      </c>
      <c r="E34" s="16" t="s">
        <v>732</v>
      </c>
      <c r="F34" s="13">
        <v>0.14000000000000001</v>
      </c>
      <c r="G34" s="112" t="s">
        <v>733</v>
      </c>
      <c r="H34" s="113">
        <f>3.8/26.29</f>
        <v>0.14454165081780143</v>
      </c>
      <c r="I34" s="49" t="s">
        <v>694</v>
      </c>
    </row>
    <row r="35" spans="1:9">
      <c r="A35" s="110"/>
      <c r="B35" s="111"/>
      <c r="C35" s="16" t="s">
        <v>20</v>
      </c>
      <c r="D35" s="1">
        <v>24</v>
      </c>
      <c r="E35" s="16" t="s">
        <v>734</v>
      </c>
      <c r="F35" s="13">
        <v>0.11</v>
      </c>
      <c r="G35" s="112"/>
      <c r="H35" s="113"/>
      <c r="I35" s="49" t="s">
        <v>694</v>
      </c>
    </row>
    <row r="36" spans="1:9">
      <c r="A36" s="110"/>
      <c r="B36" s="111"/>
      <c r="C36" s="16" t="s">
        <v>90</v>
      </c>
      <c r="D36" s="1">
        <v>21</v>
      </c>
      <c r="E36" s="16" t="s">
        <v>735</v>
      </c>
      <c r="F36" s="13">
        <v>0.13</v>
      </c>
      <c r="G36" s="112"/>
      <c r="H36" s="113"/>
      <c r="I36" s="49" t="s">
        <v>725</v>
      </c>
    </row>
    <row r="37" spans="1:9">
      <c r="A37" s="110"/>
      <c r="B37" s="111"/>
      <c r="C37" s="16" t="s">
        <v>34</v>
      </c>
      <c r="D37" s="1">
        <v>7</v>
      </c>
      <c r="E37" s="16" t="s">
        <v>736</v>
      </c>
      <c r="F37" s="13">
        <v>0.13</v>
      </c>
      <c r="G37" s="112"/>
      <c r="H37" s="113"/>
      <c r="I37" s="49" t="s">
        <v>694</v>
      </c>
    </row>
    <row r="38" spans="1:9">
      <c r="A38" s="110"/>
      <c r="B38" s="114">
        <v>2019</v>
      </c>
      <c r="C38" s="15" t="s">
        <v>12</v>
      </c>
      <c r="D38" s="3">
        <v>83</v>
      </c>
      <c r="E38" s="15" t="s">
        <v>737</v>
      </c>
      <c r="F38" s="11">
        <v>0.15</v>
      </c>
      <c r="G38" s="116" t="s">
        <v>738</v>
      </c>
      <c r="H38" s="118">
        <f>4.99/32.09</f>
        <v>0.15550015581177937</v>
      </c>
      <c r="I38" s="48" t="s">
        <v>694</v>
      </c>
    </row>
    <row r="39" spans="1:9">
      <c r="A39" s="110"/>
      <c r="B39" s="111"/>
      <c r="C39" s="16" t="s">
        <v>20</v>
      </c>
      <c r="D39" s="1">
        <v>24</v>
      </c>
      <c r="E39" s="16" t="s">
        <v>739</v>
      </c>
      <c r="F39" s="13">
        <v>0.14000000000000001</v>
      </c>
      <c r="G39" s="112"/>
      <c r="H39" s="113"/>
      <c r="I39" s="49" t="s">
        <v>694</v>
      </c>
    </row>
    <row r="40" spans="1:9">
      <c r="A40" s="110"/>
      <c r="B40" s="111"/>
      <c r="C40" s="16" t="s">
        <v>90</v>
      </c>
      <c r="D40" s="1">
        <v>21</v>
      </c>
      <c r="E40" s="16" t="s">
        <v>740</v>
      </c>
      <c r="F40" s="13">
        <v>0.13</v>
      </c>
      <c r="G40" s="112"/>
      <c r="H40" s="113"/>
      <c r="I40" s="49" t="s">
        <v>694</v>
      </c>
    </row>
    <row r="41" spans="1:9">
      <c r="A41" s="121"/>
      <c r="B41" s="115"/>
      <c r="C41" s="17" t="s">
        <v>34</v>
      </c>
      <c r="D41" s="4">
        <v>7</v>
      </c>
      <c r="E41" s="17" t="s">
        <v>741</v>
      </c>
      <c r="F41" s="12">
        <v>0.22</v>
      </c>
      <c r="G41" s="117"/>
      <c r="H41" s="119"/>
      <c r="I41" s="50" t="s">
        <v>694</v>
      </c>
    </row>
    <row r="42" spans="1:9">
      <c r="A42" s="110" t="s">
        <v>742</v>
      </c>
      <c r="B42" s="111">
        <v>2017</v>
      </c>
      <c r="C42" s="16" t="s">
        <v>12</v>
      </c>
      <c r="D42" s="1">
        <v>87</v>
      </c>
      <c r="E42" s="16" t="s">
        <v>743</v>
      </c>
      <c r="F42" s="13">
        <v>0.23</v>
      </c>
      <c r="G42" s="112" t="s">
        <v>744</v>
      </c>
      <c r="H42" s="113">
        <f>0.25/1.19</f>
        <v>0.21008403361344538</v>
      </c>
      <c r="I42" s="49" t="s">
        <v>694</v>
      </c>
    </row>
    <row r="43" spans="1:9">
      <c r="A43" s="110"/>
      <c r="B43" s="111"/>
      <c r="C43" s="16" t="s">
        <v>20</v>
      </c>
      <c r="D43" s="1">
        <v>24</v>
      </c>
      <c r="E43" s="16" t="s">
        <v>745</v>
      </c>
      <c r="F43" s="13">
        <v>0.21</v>
      </c>
      <c r="G43" s="112"/>
      <c r="H43" s="113"/>
      <c r="I43" s="49" t="s">
        <v>694</v>
      </c>
    </row>
    <row r="44" spans="1:9">
      <c r="A44" s="110"/>
      <c r="B44" s="111"/>
      <c r="C44" s="16" t="s">
        <v>90</v>
      </c>
      <c r="D44" s="1">
        <v>21</v>
      </c>
      <c r="E44" s="16" t="s">
        <v>746</v>
      </c>
      <c r="F44" s="13">
        <v>0.1</v>
      </c>
      <c r="G44" s="112"/>
      <c r="H44" s="113"/>
      <c r="I44" s="49" t="s">
        <v>694</v>
      </c>
    </row>
    <row r="45" spans="1:9">
      <c r="A45" s="110"/>
      <c r="B45" s="111"/>
      <c r="C45" s="16" t="s">
        <v>34</v>
      </c>
      <c r="D45" s="1">
        <v>7</v>
      </c>
      <c r="E45" s="16" t="s">
        <v>747</v>
      </c>
      <c r="F45" s="13">
        <v>0.11</v>
      </c>
      <c r="G45" s="112"/>
      <c r="H45" s="113"/>
      <c r="I45" s="49" t="s">
        <v>694</v>
      </c>
    </row>
    <row r="46" spans="1:9">
      <c r="A46" s="110"/>
      <c r="B46" s="114">
        <v>2018</v>
      </c>
      <c r="C46" s="15" t="s">
        <v>12</v>
      </c>
      <c r="D46" s="3">
        <v>87</v>
      </c>
      <c r="E46" s="15" t="s">
        <v>748</v>
      </c>
      <c r="F46" s="11">
        <v>0.18</v>
      </c>
      <c r="G46" s="116" t="s">
        <v>749</v>
      </c>
      <c r="H46" s="118">
        <f>0.22/1.26</f>
        <v>0.17460317460317459</v>
      </c>
      <c r="I46" s="48" t="s">
        <v>701</v>
      </c>
    </row>
    <row r="47" spans="1:9">
      <c r="A47" s="110"/>
      <c r="B47" s="111"/>
      <c r="C47" s="16" t="s">
        <v>20</v>
      </c>
      <c r="D47" s="1">
        <v>24</v>
      </c>
      <c r="E47" s="16" t="s">
        <v>750</v>
      </c>
      <c r="F47" s="13">
        <v>0.12</v>
      </c>
      <c r="G47" s="112"/>
      <c r="H47" s="113"/>
      <c r="I47" s="49" t="s">
        <v>694</v>
      </c>
    </row>
    <row r="48" spans="1:9">
      <c r="A48" s="110"/>
      <c r="B48" s="111"/>
      <c r="C48" s="16" t="s">
        <v>90</v>
      </c>
      <c r="D48" s="1">
        <v>21</v>
      </c>
      <c r="E48" s="16" t="s">
        <v>751</v>
      </c>
      <c r="F48" s="13">
        <v>0.15</v>
      </c>
      <c r="G48" s="112"/>
      <c r="H48" s="113"/>
      <c r="I48" s="49" t="s">
        <v>701</v>
      </c>
    </row>
    <row r="49" spans="1:9">
      <c r="A49" s="110"/>
      <c r="B49" s="115"/>
      <c r="C49" s="17" t="s">
        <v>34</v>
      </c>
      <c r="D49" s="4">
        <v>7</v>
      </c>
      <c r="E49" s="17" t="s">
        <v>752</v>
      </c>
      <c r="F49" s="12">
        <v>0.16</v>
      </c>
      <c r="G49" s="117"/>
      <c r="H49" s="119"/>
      <c r="I49" s="50" t="s">
        <v>725</v>
      </c>
    </row>
    <row r="50" spans="1:9">
      <c r="A50" s="110"/>
      <c r="B50" s="111">
        <v>2019</v>
      </c>
      <c r="C50" s="16" t="s">
        <v>12</v>
      </c>
      <c r="D50" s="1">
        <v>83</v>
      </c>
      <c r="E50" s="16" t="s">
        <v>753</v>
      </c>
      <c r="F50" s="13">
        <v>0.15</v>
      </c>
      <c r="G50" s="112" t="s">
        <v>754</v>
      </c>
      <c r="H50" s="113">
        <f>0.19/1.26</f>
        <v>0.15079365079365079</v>
      </c>
      <c r="I50" s="49" t="s">
        <v>701</v>
      </c>
    </row>
    <row r="51" spans="1:9">
      <c r="A51" s="110"/>
      <c r="B51" s="111"/>
      <c r="C51" s="16" t="s">
        <v>20</v>
      </c>
      <c r="D51" s="1">
        <v>24</v>
      </c>
      <c r="E51" s="16" t="s">
        <v>755</v>
      </c>
      <c r="F51" s="13">
        <v>0.13</v>
      </c>
      <c r="G51" s="112"/>
      <c r="H51" s="113"/>
      <c r="I51" s="49" t="s">
        <v>694</v>
      </c>
    </row>
    <row r="52" spans="1:9">
      <c r="A52" s="110"/>
      <c r="B52" s="111"/>
      <c r="C52" s="16" t="s">
        <v>90</v>
      </c>
      <c r="D52" s="1">
        <v>21</v>
      </c>
      <c r="E52" s="16" t="s">
        <v>756</v>
      </c>
      <c r="F52" s="13">
        <v>0.11</v>
      </c>
      <c r="G52" s="112"/>
      <c r="H52" s="113"/>
      <c r="I52" s="49" t="s">
        <v>701</v>
      </c>
    </row>
    <row r="53" spans="1:9">
      <c r="A53" s="110"/>
      <c r="B53" s="111"/>
      <c r="C53" s="16" t="s">
        <v>34</v>
      </c>
      <c r="D53" s="1">
        <v>7</v>
      </c>
      <c r="E53" s="16" t="s">
        <v>757</v>
      </c>
      <c r="F53" s="13">
        <v>0.19</v>
      </c>
      <c r="G53" s="112"/>
      <c r="H53" s="113"/>
      <c r="I53" s="49" t="s">
        <v>701</v>
      </c>
    </row>
    <row r="54" spans="1:9">
      <c r="A54" s="120" t="s">
        <v>758</v>
      </c>
      <c r="B54" s="114">
        <v>2017</v>
      </c>
      <c r="C54" s="15" t="s">
        <v>12</v>
      </c>
      <c r="D54" s="3">
        <v>79</v>
      </c>
      <c r="E54" s="15" t="s">
        <v>759</v>
      </c>
      <c r="F54" s="11">
        <v>0.24</v>
      </c>
      <c r="G54" s="116" t="s">
        <v>760</v>
      </c>
      <c r="H54" s="118">
        <f>80.74/346.57</f>
        <v>0.2329688086100932</v>
      </c>
      <c r="I54" s="48" t="s">
        <v>694</v>
      </c>
    </row>
    <row r="55" spans="1:9">
      <c r="A55" s="110"/>
      <c r="B55" s="111"/>
      <c r="C55" s="16" t="s">
        <v>20</v>
      </c>
      <c r="D55" s="1">
        <v>24</v>
      </c>
      <c r="E55" s="16" t="s">
        <v>761</v>
      </c>
      <c r="F55" s="13">
        <v>0.15</v>
      </c>
      <c r="G55" s="112"/>
      <c r="H55" s="113"/>
      <c r="I55" s="49" t="s">
        <v>701</v>
      </c>
    </row>
    <row r="56" spans="1:9">
      <c r="A56" s="110"/>
      <c r="B56" s="111"/>
      <c r="C56" s="16" t="s">
        <v>90</v>
      </c>
      <c r="D56" s="1">
        <v>18</v>
      </c>
      <c r="E56" s="16" t="s">
        <v>762</v>
      </c>
      <c r="F56" s="13">
        <v>0.17</v>
      </c>
      <c r="G56" s="112"/>
      <c r="H56" s="113"/>
      <c r="I56" s="49" t="s">
        <v>725</v>
      </c>
    </row>
    <row r="57" spans="1:9">
      <c r="A57" s="110"/>
      <c r="B57" s="115"/>
      <c r="C57" s="17" t="s">
        <v>34</v>
      </c>
      <c r="D57" s="4">
        <v>7</v>
      </c>
      <c r="E57" s="17" t="s">
        <v>763</v>
      </c>
      <c r="F57" s="12">
        <v>0.17</v>
      </c>
      <c r="G57" s="117"/>
      <c r="H57" s="119"/>
      <c r="I57" s="50" t="s">
        <v>694</v>
      </c>
    </row>
    <row r="58" spans="1:9">
      <c r="A58" s="110"/>
      <c r="B58" s="111">
        <v>2018</v>
      </c>
      <c r="C58" s="16" t="s">
        <v>12</v>
      </c>
      <c r="D58" s="1">
        <v>75</v>
      </c>
      <c r="E58" s="16" t="s">
        <v>764</v>
      </c>
      <c r="F58" s="13">
        <v>0.34</v>
      </c>
      <c r="G58" s="112" t="s">
        <v>765</v>
      </c>
      <c r="H58" s="113">
        <f>146.74/362.96</f>
        <v>0.40428697377121453</v>
      </c>
      <c r="I58" s="49" t="s">
        <v>701</v>
      </c>
    </row>
    <row r="59" spans="1:9">
      <c r="A59" s="110"/>
      <c r="B59" s="111"/>
      <c r="C59" s="16" t="s">
        <v>20</v>
      </c>
      <c r="D59" s="1">
        <v>24</v>
      </c>
      <c r="E59" s="16" t="s">
        <v>766</v>
      </c>
      <c r="F59" s="13">
        <v>0.36</v>
      </c>
      <c r="G59" s="112"/>
      <c r="H59" s="113"/>
      <c r="I59" s="49" t="s">
        <v>767</v>
      </c>
    </row>
    <row r="60" spans="1:9">
      <c r="A60" s="110"/>
      <c r="B60" s="111"/>
      <c r="C60" s="16" t="s">
        <v>90</v>
      </c>
      <c r="D60" s="1">
        <v>19</v>
      </c>
      <c r="E60" s="16" t="s">
        <v>768</v>
      </c>
      <c r="F60" s="13">
        <v>0.27</v>
      </c>
      <c r="G60" s="112"/>
      <c r="H60" s="113"/>
      <c r="I60" s="49" t="s">
        <v>701</v>
      </c>
    </row>
    <row r="61" spans="1:9">
      <c r="A61" s="110"/>
      <c r="B61" s="111"/>
      <c r="C61" s="16" t="s">
        <v>34</v>
      </c>
      <c r="D61" s="1">
        <v>7</v>
      </c>
      <c r="E61" s="16" t="s">
        <v>769</v>
      </c>
      <c r="F61" s="13">
        <v>0.16</v>
      </c>
      <c r="G61" s="112"/>
      <c r="H61" s="113"/>
      <c r="I61" s="49" t="s">
        <v>694</v>
      </c>
    </row>
    <row r="62" spans="1:9">
      <c r="A62" s="110"/>
      <c r="B62" s="114">
        <v>2019</v>
      </c>
      <c r="C62" s="15" t="s">
        <v>12</v>
      </c>
      <c r="D62" s="3">
        <v>74</v>
      </c>
      <c r="E62" s="15" t="s">
        <v>770</v>
      </c>
      <c r="F62" s="11">
        <v>0.3</v>
      </c>
      <c r="G62" s="116" t="s">
        <v>771</v>
      </c>
      <c r="H62" s="118">
        <f>75.56/197.98</f>
        <v>0.38165471259723205</v>
      </c>
      <c r="I62" s="48" t="s">
        <v>694</v>
      </c>
    </row>
    <row r="63" spans="1:9">
      <c r="A63" s="110"/>
      <c r="B63" s="111"/>
      <c r="C63" s="16" t="s">
        <v>20</v>
      </c>
      <c r="D63" s="1">
        <v>24</v>
      </c>
      <c r="E63" s="16" t="s">
        <v>772</v>
      </c>
      <c r="F63" s="13">
        <v>0.39</v>
      </c>
      <c r="G63" s="112"/>
      <c r="H63" s="113"/>
      <c r="I63" s="49" t="s">
        <v>767</v>
      </c>
    </row>
    <row r="64" spans="1:9">
      <c r="A64" s="110"/>
      <c r="B64" s="111"/>
      <c r="C64" s="16" t="s">
        <v>90</v>
      </c>
      <c r="D64" s="1">
        <v>18</v>
      </c>
      <c r="E64" s="16" t="s">
        <v>773</v>
      </c>
      <c r="F64" s="13">
        <v>0.31</v>
      </c>
      <c r="G64" s="112"/>
      <c r="H64" s="113"/>
      <c r="I64" s="49" t="s">
        <v>701</v>
      </c>
    </row>
    <row r="65" spans="1:9">
      <c r="A65" s="121"/>
      <c r="B65" s="115"/>
      <c r="C65" s="17" t="s">
        <v>34</v>
      </c>
      <c r="D65" s="4">
        <v>6</v>
      </c>
      <c r="E65" s="17" t="s">
        <v>774</v>
      </c>
      <c r="F65" s="12">
        <v>0.21</v>
      </c>
      <c r="G65" s="117"/>
      <c r="H65" s="119"/>
      <c r="I65" s="50" t="s">
        <v>694</v>
      </c>
    </row>
    <row r="66" spans="1:9">
      <c r="A66" s="110" t="s">
        <v>775</v>
      </c>
      <c r="B66" s="111">
        <v>2017</v>
      </c>
      <c r="C66" s="16" t="s">
        <v>12</v>
      </c>
      <c r="D66" s="1">
        <v>79</v>
      </c>
      <c r="E66" s="16" t="s">
        <v>776</v>
      </c>
      <c r="F66" s="13">
        <v>0.15</v>
      </c>
      <c r="G66" s="112" t="s">
        <v>777</v>
      </c>
      <c r="H66" s="113">
        <f>3.53/21.27</f>
        <v>0.16596144804889515</v>
      </c>
      <c r="I66" s="49" t="s">
        <v>694</v>
      </c>
    </row>
    <row r="67" spans="1:9">
      <c r="A67" s="110"/>
      <c r="B67" s="111"/>
      <c r="C67" s="16" t="s">
        <v>20</v>
      </c>
      <c r="D67" s="1">
        <v>24</v>
      </c>
      <c r="E67" s="16" t="s">
        <v>778</v>
      </c>
      <c r="F67" s="13">
        <v>0.14000000000000001</v>
      </c>
      <c r="G67" s="112"/>
      <c r="H67" s="113"/>
      <c r="I67" s="49" t="s">
        <v>701</v>
      </c>
    </row>
    <row r="68" spans="1:9">
      <c r="A68" s="110"/>
      <c r="B68" s="111"/>
      <c r="C68" s="16" t="s">
        <v>90</v>
      </c>
      <c r="D68" s="1">
        <v>18</v>
      </c>
      <c r="E68" s="16" t="s">
        <v>779</v>
      </c>
      <c r="F68" s="13">
        <v>0.14000000000000001</v>
      </c>
      <c r="G68" s="112"/>
      <c r="H68" s="113"/>
      <c r="I68" s="49" t="s">
        <v>725</v>
      </c>
    </row>
    <row r="69" spans="1:9">
      <c r="A69" s="110"/>
      <c r="B69" s="111"/>
      <c r="C69" s="16" t="s">
        <v>34</v>
      </c>
      <c r="D69" s="1">
        <v>7</v>
      </c>
      <c r="E69" s="16" t="s">
        <v>780</v>
      </c>
      <c r="F69" s="13">
        <v>0.15</v>
      </c>
      <c r="G69" s="112"/>
      <c r="H69" s="113"/>
      <c r="I69" s="49" t="s">
        <v>725</v>
      </c>
    </row>
    <row r="70" spans="1:9">
      <c r="A70" s="110"/>
      <c r="B70" s="114">
        <v>2018</v>
      </c>
      <c r="C70" s="15" t="s">
        <v>12</v>
      </c>
      <c r="D70" s="3">
        <v>75</v>
      </c>
      <c r="E70" s="15" t="s">
        <v>781</v>
      </c>
      <c r="F70" s="11">
        <v>0.19</v>
      </c>
      <c r="G70" s="116" t="s">
        <v>782</v>
      </c>
      <c r="H70" s="118">
        <f>5.73/23.09</f>
        <v>0.24815937635339977</v>
      </c>
      <c r="I70" s="48" t="s">
        <v>701</v>
      </c>
    </row>
    <row r="71" spans="1:9">
      <c r="A71" s="110"/>
      <c r="B71" s="111"/>
      <c r="C71" s="16" t="s">
        <v>20</v>
      </c>
      <c r="D71" s="1">
        <v>24</v>
      </c>
      <c r="E71" s="16" t="s">
        <v>783</v>
      </c>
      <c r="F71" s="13">
        <v>0.24</v>
      </c>
      <c r="G71" s="112"/>
      <c r="H71" s="113"/>
      <c r="I71" s="49" t="s">
        <v>767</v>
      </c>
    </row>
    <row r="72" spans="1:9">
      <c r="A72" s="110"/>
      <c r="B72" s="111"/>
      <c r="C72" s="16" t="s">
        <v>90</v>
      </c>
      <c r="D72" s="1">
        <v>19</v>
      </c>
      <c r="E72" s="16" t="s">
        <v>784</v>
      </c>
      <c r="F72" s="13">
        <v>0.15</v>
      </c>
      <c r="G72" s="112"/>
      <c r="H72" s="113"/>
      <c r="I72" s="49" t="s">
        <v>701</v>
      </c>
    </row>
    <row r="73" spans="1:9">
      <c r="A73" s="110"/>
      <c r="B73" s="115"/>
      <c r="C73" s="17" t="s">
        <v>34</v>
      </c>
      <c r="D73" s="4">
        <v>7</v>
      </c>
      <c r="E73" s="17" t="s">
        <v>785</v>
      </c>
      <c r="F73" s="12">
        <v>0.09</v>
      </c>
      <c r="G73" s="117"/>
      <c r="H73" s="119"/>
      <c r="I73" s="50" t="s">
        <v>694</v>
      </c>
    </row>
    <row r="74" spans="1:9">
      <c r="A74" s="110"/>
      <c r="B74" s="111">
        <v>2019</v>
      </c>
      <c r="C74" s="16" t="s">
        <v>12</v>
      </c>
      <c r="D74" s="1">
        <v>74</v>
      </c>
      <c r="E74" s="16" t="s">
        <v>786</v>
      </c>
      <c r="F74" s="13">
        <v>0.2</v>
      </c>
      <c r="G74" s="112" t="s">
        <v>787</v>
      </c>
      <c r="H74" s="113">
        <f>4.31/16.26</f>
        <v>0.26506765067650673</v>
      </c>
      <c r="I74" s="49" t="s">
        <v>694</v>
      </c>
    </row>
    <row r="75" spans="1:9">
      <c r="A75" s="110"/>
      <c r="B75" s="111"/>
      <c r="C75" s="16" t="s">
        <v>20</v>
      </c>
      <c r="D75" s="1">
        <v>24</v>
      </c>
      <c r="E75" s="16" t="s">
        <v>788</v>
      </c>
      <c r="F75" s="13">
        <v>0.26</v>
      </c>
      <c r="G75" s="112"/>
      <c r="H75" s="113"/>
      <c r="I75" s="49" t="s">
        <v>767</v>
      </c>
    </row>
    <row r="76" spans="1:9">
      <c r="A76" s="110"/>
      <c r="B76" s="111"/>
      <c r="C76" s="16" t="s">
        <v>90</v>
      </c>
      <c r="D76" s="1">
        <v>18</v>
      </c>
      <c r="E76" s="16" t="s">
        <v>789</v>
      </c>
      <c r="F76" s="13">
        <v>0.21</v>
      </c>
      <c r="G76" s="112"/>
      <c r="H76" s="113"/>
      <c r="I76" s="49" t="s">
        <v>701</v>
      </c>
    </row>
    <row r="77" spans="1:9">
      <c r="A77" s="110"/>
      <c r="B77" s="111"/>
      <c r="C77" s="16" t="s">
        <v>34</v>
      </c>
      <c r="D77" s="1">
        <v>6</v>
      </c>
      <c r="E77" s="16" t="s">
        <v>790</v>
      </c>
      <c r="F77" s="13">
        <v>0.15</v>
      </c>
      <c r="G77" s="112"/>
      <c r="H77" s="113"/>
      <c r="I77" s="49" t="s">
        <v>725</v>
      </c>
    </row>
    <row r="78" spans="1:9">
      <c r="A78" s="120" t="s">
        <v>791</v>
      </c>
      <c r="B78" s="114">
        <v>2017</v>
      </c>
      <c r="C78" s="15" t="s">
        <v>12</v>
      </c>
      <c r="D78" s="3">
        <v>79</v>
      </c>
      <c r="E78" s="15" t="s">
        <v>792</v>
      </c>
      <c r="F78" s="11">
        <v>0.14000000000000001</v>
      </c>
      <c r="G78" s="116" t="s">
        <v>793</v>
      </c>
      <c r="H78" s="118">
        <f>3.13/20.65</f>
        <v>0.15157384987893463</v>
      </c>
      <c r="I78" s="48" t="s">
        <v>701</v>
      </c>
    </row>
    <row r="79" spans="1:9">
      <c r="A79" s="110"/>
      <c r="B79" s="111"/>
      <c r="C79" s="16" t="s">
        <v>20</v>
      </c>
      <c r="D79" s="1">
        <v>24</v>
      </c>
      <c r="E79" s="16" t="s">
        <v>794</v>
      </c>
      <c r="F79" s="13">
        <v>0.1</v>
      </c>
      <c r="G79" s="112"/>
      <c r="H79" s="113"/>
      <c r="I79" s="49" t="s">
        <v>701</v>
      </c>
    </row>
    <row r="80" spans="1:9">
      <c r="A80" s="110"/>
      <c r="B80" s="111"/>
      <c r="C80" s="16" t="s">
        <v>90</v>
      </c>
      <c r="D80" s="1">
        <v>18</v>
      </c>
      <c r="E80" s="16" t="s">
        <v>795</v>
      </c>
      <c r="F80" s="13">
        <v>0.14000000000000001</v>
      </c>
      <c r="G80" s="112"/>
      <c r="H80" s="113"/>
      <c r="I80" s="49" t="s">
        <v>701</v>
      </c>
    </row>
    <row r="81" spans="1:9">
      <c r="A81" s="110"/>
      <c r="B81" s="115"/>
      <c r="C81" s="17" t="s">
        <v>34</v>
      </c>
      <c r="D81" s="4">
        <v>7</v>
      </c>
      <c r="E81" s="17" t="s">
        <v>796</v>
      </c>
      <c r="F81" s="12">
        <v>0.11</v>
      </c>
      <c r="G81" s="117"/>
      <c r="H81" s="119"/>
      <c r="I81" s="50" t="s">
        <v>694</v>
      </c>
    </row>
    <row r="82" spans="1:9">
      <c r="A82" s="110"/>
      <c r="B82" s="111">
        <v>2018</v>
      </c>
      <c r="C82" s="16" t="s">
        <v>12</v>
      </c>
      <c r="D82" s="1">
        <v>75</v>
      </c>
      <c r="E82" s="16" t="s">
        <v>797</v>
      </c>
      <c r="F82" s="13">
        <v>0.21</v>
      </c>
      <c r="G82" s="112" t="s">
        <v>798</v>
      </c>
      <c r="H82" s="113">
        <f>4.8/20.82</f>
        <v>0.23054755043227665</v>
      </c>
      <c r="I82" s="49" t="s">
        <v>701</v>
      </c>
    </row>
    <row r="83" spans="1:9">
      <c r="A83" s="110"/>
      <c r="B83" s="111"/>
      <c r="C83" s="16" t="s">
        <v>20</v>
      </c>
      <c r="D83" s="1">
        <v>24</v>
      </c>
      <c r="E83" s="16" t="s">
        <v>799</v>
      </c>
      <c r="F83" s="13">
        <v>0.16</v>
      </c>
      <c r="G83" s="112"/>
      <c r="H83" s="113"/>
      <c r="I83" s="49" t="s">
        <v>767</v>
      </c>
    </row>
    <row r="84" spans="1:9">
      <c r="A84" s="110"/>
      <c r="B84" s="111"/>
      <c r="C84" s="16" t="s">
        <v>90</v>
      </c>
      <c r="D84" s="1">
        <v>19</v>
      </c>
      <c r="E84" s="16" t="s">
        <v>800</v>
      </c>
      <c r="F84" s="13">
        <v>0.18</v>
      </c>
      <c r="G84" s="112"/>
      <c r="H84" s="113"/>
      <c r="I84" s="49" t="s">
        <v>701</v>
      </c>
    </row>
    <row r="85" spans="1:9">
      <c r="A85" s="110"/>
      <c r="B85" s="111"/>
      <c r="C85" s="16" t="s">
        <v>34</v>
      </c>
      <c r="D85" s="1">
        <v>7</v>
      </c>
      <c r="E85" s="16" t="s">
        <v>801</v>
      </c>
      <c r="F85" s="13">
        <v>0.11</v>
      </c>
      <c r="G85" s="112"/>
      <c r="H85" s="113"/>
      <c r="I85" s="49" t="s">
        <v>694</v>
      </c>
    </row>
    <row r="86" spans="1:9">
      <c r="A86" s="110"/>
      <c r="B86" s="114">
        <v>2019</v>
      </c>
      <c r="C86" s="15" t="s">
        <v>12</v>
      </c>
      <c r="D86" s="3">
        <v>74</v>
      </c>
      <c r="E86" s="15" t="s">
        <v>802</v>
      </c>
      <c r="F86" s="11">
        <v>0.14000000000000001</v>
      </c>
      <c r="G86" s="116" t="s">
        <v>803</v>
      </c>
      <c r="H86" s="118">
        <f>2.97/15.37</f>
        <v>0.19323357189329865</v>
      </c>
      <c r="I86" s="48" t="s">
        <v>701</v>
      </c>
    </row>
    <row r="87" spans="1:9">
      <c r="A87" s="110"/>
      <c r="B87" s="111"/>
      <c r="C87" s="16" t="s">
        <v>20</v>
      </c>
      <c r="D87" s="1">
        <v>24</v>
      </c>
      <c r="E87" s="16" t="s">
        <v>804</v>
      </c>
      <c r="F87" s="13">
        <v>0.12</v>
      </c>
      <c r="G87" s="112"/>
      <c r="H87" s="113"/>
      <c r="I87" s="49" t="s">
        <v>767</v>
      </c>
    </row>
    <row r="88" spans="1:9">
      <c r="A88" s="110"/>
      <c r="B88" s="111"/>
      <c r="C88" s="16" t="s">
        <v>90</v>
      </c>
      <c r="D88" s="1">
        <v>18</v>
      </c>
      <c r="E88" s="16" t="s">
        <v>805</v>
      </c>
      <c r="F88" s="13">
        <v>0.16</v>
      </c>
      <c r="G88" s="112"/>
      <c r="H88" s="113"/>
      <c r="I88" s="49" t="s">
        <v>806</v>
      </c>
    </row>
    <row r="89" spans="1:9">
      <c r="A89" s="121"/>
      <c r="B89" s="115"/>
      <c r="C89" s="17" t="s">
        <v>34</v>
      </c>
      <c r="D89" s="4">
        <v>6</v>
      </c>
      <c r="E89" s="17" t="s">
        <v>807</v>
      </c>
      <c r="F89" s="12">
        <v>0.17</v>
      </c>
      <c r="G89" s="117"/>
      <c r="H89" s="119"/>
      <c r="I89" s="50" t="s">
        <v>694</v>
      </c>
    </row>
    <row r="90" spans="1:9">
      <c r="A90" s="110" t="s">
        <v>808</v>
      </c>
      <c r="B90" s="111">
        <v>2017</v>
      </c>
      <c r="C90" s="16" t="s">
        <v>12</v>
      </c>
      <c r="D90" s="1">
        <v>79</v>
      </c>
      <c r="E90" s="16" t="s">
        <v>809</v>
      </c>
      <c r="F90" s="13">
        <v>0.15</v>
      </c>
      <c r="G90" s="112" t="s">
        <v>810</v>
      </c>
      <c r="H90" s="113">
        <f>0.19/0.95</f>
        <v>0.2</v>
      </c>
      <c r="I90" s="49" t="s">
        <v>767</v>
      </c>
    </row>
    <row r="91" spans="1:9">
      <c r="A91" s="110"/>
      <c r="B91" s="111"/>
      <c r="C91" s="16" t="s">
        <v>20</v>
      </c>
      <c r="D91" s="1">
        <v>24</v>
      </c>
      <c r="E91" s="16" t="s">
        <v>811</v>
      </c>
      <c r="F91" s="13">
        <v>0.17</v>
      </c>
      <c r="G91" s="112"/>
      <c r="H91" s="113"/>
      <c r="I91" s="49" t="s">
        <v>725</v>
      </c>
    </row>
    <row r="92" spans="1:9">
      <c r="A92" s="110"/>
      <c r="B92" s="111"/>
      <c r="C92" s="16" t="s">
        <v>90</v>
      </c>
      <c r="D92" s="1">
        <v>18</v>
      </c>
      <c r="E92" s="16" t="s">
        <v>812</v>
      </c>
      <c r="F92" s="13">
        <v>0.17</v>
      </c>
      <c r="G92" s="112"/>
      <c r="H92" s="113"/>
      <c r="I92" s="49" t="s">
        <v>806</v>
      </c>
    </row>
    <row r="93" spans="1:9">
      <c r="A93" s="110"/>
      <c r="B93" s="111"/>
      <c r="C93" s="16" t="s">
        <v>34</v>
      </c>
      <c r="D93" s="1">
        <v>7</v>
      </c>
      <c r="E93" s="16" t="s">
        <v>813</v>
      </c>
      <c r="F93" s="13">
        <v>0.22</v>
      </c>
      <c r="G93" s="112"/>
      <c r="H93" s="113"/>
      <c r="I93" s="49" t="s">
        <v>694</v>
      </c>
    </row>
    <row r="94" spans="1:9">
      <c r="A94" s="110"/>
      <c r="B94" s="114">
        <v>2018</v>
      </c>
      <c r="C94" s="15" t="s">
        <v>12</v>
      </c>
      <c r="D94" s="3">
        <v>75</v>
      </c>
      <c r="E94" s="15" t="s">
        <v>814</v>
      </c>
      <c r="F94" s="11">
        <v>0.13</v>
      </c>
      <c r="G94" s="116" t="s">
        <v>815</v>
      </c>
      <c r="H94" s="118">
        <f>0.13/0.94</f>
        <v>0.13829787234042554</v>
      </c>
      <c r="I94" s="48" t="s">
        <v>701</v>
      </c>
    </row>
    <row r="95" spans="1:9">
      <c r="A95" s="110"/>
      <c r="B95" s="111"/>
      <c r="C95" s="16" t="s">
        <v>20</v>
      </c>
      <c r="D95" s="1">
        <v>24</v>
      </c>
      <c r="E95" s="16" t="s">
        <v>816</v>
      </c>
      <c r="F95" s="13">
        <v>0.14000000000000001</v>
      </c>
      <c r="G95" s="112"/>
      <c r="H95" s="113"/>
      <c r="I95" s="49" t="s">
        <v>694</v>
      </c>
    </row>
    <row r="96" spans="1:9">
      <c r="A96" s="110"/>
      <c r="B96" s="111"/>
      <c r="C96" s="16" t="s">
        <v>90</v>
      </c>
      <c r="D96" s="1">
        <v>19</v>
      </c>
      <c r="E96" s="16" t="s">
        <v>817</v>
      </c>
      <c r="F96" s="13">
        <v>0.13</v>
      </c>
      <c r="G96" s="112"/>
      <c r="H96" s="113"/>
      <c r="I96" s="49" t="s">
        <v>701</v>
      </c>
    </row>
    <row r="97" spans="1:9">
      <c r="A97" s="110"/>
      <c r="B97" s="115"/>
      <c r="C97" s="17" t="s">
        <v>34</v>
      </c>
      <c r="D97" s="4">
        <v>7</v>
      </c>
      <c r="E97" s="17" t="s">
        <v>817</v>
      </c>
      <c r="F97" s="12">
        <v>0.13</v>
      </c>
      <c r="G97" s="117"/>
      <c r="H97" s="119"/>
      <c r="I97" s="50" t="s">
        <v>725</v>
      </c>
    </row>
    <row r="98" spans="1:9">
      <c r="A98" s="110"/>
      <c r="B98" s="111">
        <v>2019</v>
      </c>
      <c r="C98" s="16" t="s">
        <v>12</v>
      </c>
      <c r="D98" s="1">
        <v>74</v>
      </c>
      <c r="E98" s="16" t="s">
        <v>818</v>
      </c>
      <c r="F98" s="13">
        <v>0.15</v>
      </c>
      <c r="G98" s="112" t="s">
        <v>819</v>
      </c>
      <c r="H98" s="113">
        <f>0.23/0.98</f>
        <v>0.23469387755102042</v>
      </c>
      <c r="I98" s="49" t="s">
        <v>701</v>
      </c>
    </row>
    <row r="99" spans="1:9">
      <c r="A99" s="110"/>
      <c r="B99" s="111"/>
      <c r="C99" s="16" t="s">
        <v>20</v>
      </c>
      <c r="D99" s="1">
        <v>24</v>
      </c>
      <c r="E99" s="16" t="s">
        <v>820</v>
      </c>
      <c r="F99" s="13">
        <v>0.2</v>
      </c>
      <c r="G99" s="112"/>
      <c r="H99" s="113"/>
      <c r="I99" s="49" t="s">
        <v>694</v>
      </c>
    </row>
    <row r="100" spans="1:9">
      <c r="A100" s="110"/>
      <c r="B100" s="111"/>
      <c r="C100" s="16" t="s">
        <v>90</v>
      </c>
      <c r="D100" s="1">
        <v>18</v>
      </c>
      <c r="E100" s="16" t="s">
        <v>821</v>
      </c>
      <c r="F100" s="13">
        <v>0.2</v>
      </c>
      <c r="G100" s="112"/>
      <c r="H100" s="113"/>
      <c r="I100" s="49" t="s">
        <v>701</v>
      </c>
    </row>
    <row r="101" spans="1:9">
      <c r="A101" s="121"/>
      <c r="B101" s="115"/>
      <c r="C101" s="17" t="s">
        <v>34</v>
      </c>
      <c r="D101" s="4">
        <v>6</v>
      </c>
      <c r="E101" s="17" t="s">
        <v>822</v>
      </c>
      <c r="F101" s="12">
        <v>0.25</v>
      </c>
      <c r="G101" s="117"/>
      <c r="H101" s="119"/>
      <c r="I101" s="50" t="s">
        <v>694</v>
      </c>
    </row>
  </sheetData>
  <mergeCells count="81">
    <mergeCell ref="B86:B89"/>
    <mergeCell ref="G86:G89"/>
    <mergeCell ref="H38:H41"/>
    <mergeCell ref="G46:G49"/>
    <mergeCell ref="H46:H49"/>
    <mergeCell ref="H78:H81"/>
    <mergeCell ref="H50:H53"/>
    <mergeCell ref="H42:H45"/>
    <mergeCell ref="H58:H61"/>
    <mergeCell ref="H54:H57"/>
    <mergeCell ref="H62:H65"/>
    <mergeCell ref="H70:H73"/>
    <mergeCell ref="H74:H77"/>
    <mergeCell ref="G74:G77"/>
    <mergeCell ref="H82:H85"/>
    <mergeCell ref="H86:H89"/>
    <mergeCell ref="A90:A101"/>
    <mergeCell ref="B98:B101"/>
    <mergeCell ref="G98:G101"/>
    <mergeCell ref="H98:H101"/>
    <mergeCell ref="B94:B97"/>
    <mergeCell ref="A78:A89"/>
    <mergeCell ref="G94:G97"/>
    <mergeCell ref="H94:H97"/>
    <mergeCell ref="B78:B81"/>
    <mergeCell ref="G78:G81"/>
    <mergeCell ref="B82:B85"/>
    <mergeCell ref="G82:G85"/>
    <mergeCell ref="B90:B93"/>
    <mergeCell ref="G90:G93"/>
    <mergeCell ref="H90:H93"/>
    <mergeCell ref="G50:G53"/>
    <mergeCell ref="A66:A77"/>
    <mergeCell ref="B66:B69"/>
    <mergeCell ref="G66:G69"/>
    <mergeCell ref="H66:H69"/>
    <mergeCell ref="B70:B73"/>
    <mergeCell ref="B74:B77"/>
    <mergeCell ref="G70:G73"/>
    <mergeCell ref="G10:G13"/>
    <mergeCell ref="H10:H13"/>
    <mergeCell ref="A54:A65"/>
    <mergeCell ref="B54:B57"/>
    <mergeCell ref="G54:G57"/>
    <mergeCell ref="B46:B49"/>
    <mergeCell ref="B38:B41"/>
    <mergeCell ref="G38:G41"/>
    <mergeCell ref="B58:B61"/>
    <mergeCell ref="G58:G61"/>
    <mergeCell ref="B62:B65"/>
    <mergeCell ref="G62:G65"/>
    <mergeCell ref="B42:B45"/>
    <mergeCell ref="G42:G45"/>
    <mergeCell ref="A42:A53"/>
    <mergeCell ref="B50:B53"/>
    <mergeCell ref="A30:A41"/>
    <mergeCell ref="B30:B33"/>
    <mergeCell ref="G30:G33"/>
    <mergeCell ref="H30:H33"/>
    <mergeCell ref="B26:B29"/>
    <mergeCell ref="G26:G29"/>
    <mergeCell ref="H26:H29"/>
    <mergeCell ref="G34:G37"/>
    <mergeCell ref="H34:H37"/>
    <mergeCell ref="B34:B37"/>
    <mergeCell ref="A1:I3"/>
    <mergeCell ref="A18:A29"/>
    <mergeCell ref="B18:B21"/>
    <mergeCell ref="G18:G21"/>
    <mergeCell ref="H18:H21"/>
    <mergeCell ref="B14:B17"/>
    <mergeCell ref="B22:B25"/>
    <mergeCell ref="G22:G25"/>
    <mergeCell ref="H22:H25"/>
    <mergeCell ref="A6:A17"/>
    <mergeCell ref="B6:B9"/>
    <mergeCell ref="G6:G9"/>
    <mergeCell ref="H6:H9"/>
    <mergeCell ref="G14:G17"/>
    <mergeCell ref="H14:H17"/>
    <mergeCell ref="B10:B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896BD-08B5-4EF3-945A-8B16DAF84A72}">
  <dimension ref="A1:I45"/>
  <sheetViews>
    <sheetView zoomScaleNormal="100" workbookViewId="0">
      <selection sqref="A1:I3"/>
    </sheetView>
  </sheetViews>
  <sheetFormatPr defaultRowHeight="15"/>
  <cols>
    <col min="1" max="1" width="16.42578125" customWidth="1"/>
    <col min="2" max="3" width="14.5703125" customWidth="1"/>
    <col min="4" max="4" width="10.85546875" customWidth="1"/>
    <col min="5" max="6" width="14.5703125" customWidth="1"/>
    <col min="7" max="7" width="16.42578125" customWidth="1"/>
    <col min="8" max="9" width="14.5703125" customWidth="1"/>
  </cols>
  <sheetData>
    <row r="1" spans="1:9" ht="20.25" customHeight="1">
      <c r="A1" s="109" t="s">
        <v>3879</v>
      </c>
      <c r="B1" s="109"/>
      <c r="C1" s="109"/>
      <c r="D1" s="109"/>
      <c r="E1" s="109"/>
      <c r="F1" s="109"/>
      <c r="G1" s="109"/>
      <c r="H1" s="109"/>
      <c r="I1" s="109"/>
    </row>
    <row r="2" spans="1:9" ht="20.25" customHeight="1">
      <c r="A2" s="109"/>
      <c r="B2" s="109"/>
      <c r="C2" s="109"/>
      <c r="D2" s="109"/>
      <c r="E2" s="109"/>
      <c r="F2" s="109"/>
      <c r="G2" s="109"/>
      <c r="H2" s="109"/>
      <c r="I2" s="109"/>
    </row>
    <row r="3" spans="1:9" ht="20.25" customHeight="1">
      <c r="A3" s="109"/>
      <c r="B3" s="109"/>
      <c r="C3" s="109"/>
      <c r="D3" s="109"/>
      <c r="E3" s="109"/>
      <c r="F3" s="109"/>
      <c r="G3" s="109"/>
      <c r="H3" s="109"/>
      <c r="I3" s="109"/>
    </row>
    <row r="5" spans="1:9">
      <c r="A5" s="22" t="s">
        <v>684</v>
      </c>
      <c r="B5" s="14" t="s">
        <v>685</v>
      </c>
      <c r="C5" s="2" t="s">
        <v>4</v>
      </c>
      <c r="D5" s="14" t="s">
        <v>686</v>
      </c>
      <c r="E5" s="2" t="s">
        <v>823</v>
      </c>
      <c r="F5" s="51" t="s">
        <v>688</v>
      </c>
      <c r="G5" s="2" t="s">
        <v>689</v>
      </c>
      <c r="H5" s="51" t="s">
        <v>688</v>
      </c>
      <c r="I5" s="51" t="s">
        <v>690</v>
      </c>
    </row>
    <row r="6" spans="1:9">
      <c r="A6" s="122" t="s">
        <v>824</v>
      </c>
      <c r="B6" s="120">
        <v>2018</v>
      </c>
      <c r="C6" s="3" t="s">
        <v>12</v>
      </c>
      <c r="D6" s="15">
        <v>123</v>
      </c>
      <c r="E6" s="3" t="s">
        <v>825</v>
      </c>
      <c r="F6" s="48">
        <v>0.2</v>
      </c>
      <c r="G6" s="123" t="s">
        <v>826</v>
      </c>
      <c r="H6" s="116">
        <v>0.21</v>
      </c>
      <c r="I6" s="48" t="s">
        <v>694</v>
      </c>
    </row>
    <row r="7" spans="1:9">
      <c r="A7" s="122"/>
      <c r="B7" s="110"/>
      <c r="C7" s="1" t="s">
        <v>20</v>
      </c>
      <c r="D7" s="16">
        <v>27</v>
      </c>
      <c r="E7" s="1" t="s">
        <v>827</v>
      </c>
      <c r="F7" s="49">
        <v>0.18</v>
      </c>
      <c r="G7" s="124"/>
      <c r="H7" s="112"/>
      <c r="I7" s="49" t="s">
        <v>725</v>
      </c>
    </row>
    <row r="8" spans="1:9">
      <c r="A8" s="122"/>
      <c r="B8" s="110"/>
      <c r="C8" s="1" t="s">
        <v>90</v>
      </c>
      <c r="D8" s="16">
        <v>24</v>
      </c>
      <c r="E8" s="1" t="s">
        <v>828</v>
      </c>
      <c r="F8" s="49">
        <v>0.22</v>
      </c>
      <c r="G8" s="124"/>
      <c r="H8" s="112"/>
      <c r="I8" s="49" t="s">
        <v>701</v>
      </c>
    </row>
    <row r="9" spans="1:9">
      <c r="A9" s="122"/>
      <c r="B9" s="121"/>
      <c r="C9" s="4" t="s">
        <v>34</v>
      </c>
      <c r="D9" s="17">
        <v>7</v>
      </c>
      <c r="E9" s="4" t="s">
        <v>829</v>
      </c>
      <c r="F9" s="50">
        <v>0.22</v>
      </c>
      <c r="G9" s="125"/>
      <c r="H9" s="117"/>
      <c r="I9" s="50" t="s">
        <v>694</v>
      </c>
    </row>
    <row r="10" spans="1:9">
      <c r="A10" s="122"/>
      <c r="B10" s="110">
        <v>2019</v>
      </c>
      <c r="C10" s="1" t="s">
        <v>12</v>
      </c>
      <c r="D10" s="16">
        <v>151</v>
      </c>
      <c r="E10" s="1" t="s">
        <v>830</v>
      </c>
      <c r="F10" s="49">
        <v>0.28999999999999998</v>
      </c>
      <c r="G10" s="124" t="s">
        <v>831</v>
      </c>
      <c r="H10" s="112">
        <v>0.28000000000000003</v>
      </c>
      <c r="I10" s="49" t="s">
        <v>694</v>
      </c>
    </row>
    <row r="11" spans="1:9">
      <c r="A11" s="122"/>
      <c r="B11" s="110"/>
      <c r="C11" s="1" t="s">
        <v>20</v>
      </c>
      <c r="D11" s="16">
        <v>43</v>
      </c>
      <c r="E11" s="1" t="s">
        <v>832</v>
      </c>
      <c r="F11" s="49">
        <v>0.2</v>
      </c>
      <c r="G11" s="124"/>
      <c r="H11" s="112"/>
      <c r="I11" s="49" t="s">
        <v>694</v>
      </c>
    </row>
    <row r="12" spans="1:9">
      <c r="A12" s="122"/>
      <c r="B12" s="110"/>
      <c r="C12" s="1" t="s">
        <v>90</v>
      </c>
      <c r="D12" s="16">
        <v>39</v>
      </c>
      <c r="E12" s="1" t="s">
        <v>833</v>
      </c>
      <c r="F12" s="49">
        <v>0.3</v>
      </c>
      <c r="G12" s="124"/>
      <c r="H12" s="112"/>
      <c r="I12" s="49" t="s">
        <v>694</v>
      </c>
    </row>
    <row r="13" spans="1:9">
      <c r="A13" s="122"/>
      <c r="B13" s="110"/>
      <c r="C13" s="1" t="s">
        <v>34</v>
      </c>
      <c r="D13" s="16">
        <v>11</v>
      </c>
      <c r="E13" s="1" t="s">
        <v>834</v>
      </c>
      <c r="F13" s="49">
        <v>0.28999999999999998</v>
      </c>
      <c r="G13" s="124"/>
      <c r="H13" s="112"/>
      <c r="I13" s="49" t="s">
        <v>694</v>
      </c>
    </row>
    <row r="14" spans="1:9">
      <c r="A14" s="122" t="s">
        <v>835</v>
      </c>
      <c r="B14" s="120">
        <v>2018</v>
      </c>
      <c r="C14" s="3" t="s">
        <v>12</v>
      </c>
      <c r="D14" s="15">
        <v>123</v>
      </c>
      <c r="E14" s="3" t="s">
        <v>836</v>
      </c>
      <c r="F14" s="48">
        <v>0.12</v>
      </c>
      <c r="G14" s="123" t="s">
        <v>837</v>
      </c>
      <c r="H14" s="116">
        <v>0.13</v>
      </c>
      <c r="I14" s="48" t="s">
        <v>701</v>
      </c>
    </row>
    <row r="15" spans="1:9">
      <c r="A15" s="122"/>
      <c r="B15" s="110"/>
      <c r="C15" s="1" t="s">
        <v>20</v>
      </c>
      <c r="D15" s="16">
        <v>27</v>
      </c>
      <c r="E15" s="1" t="s">
        <v>838</v>
      </c>
      <c r="F15" s="49">
        <v>0.11</v>
      </c>
      <c r="G15" s="124"/>
      <c r="H15" s="112"/>
      <c r="I15" s="49" t="s">
        <v>694</v>
      </c>
    </row>
    <row r="16" spans="1:9">
      <c r="A16" s="122"/>
      <c r="B16" s="110"/>
      <c r="C16" s="1" t="s">
        <v>90</v>
      </c>
      <c r="D16" s="16">
        <v>24</v>
      </c>
      <c r="E16" s="1" t="s">
        <v>839</v>
      </c>
      <c r="F16" s="49">
        <v>0.16</v>
      </c>
      <c r="G16" s="124"/>
      <c r="H16" s="112"/>
      <c r="I16" s="49" t="s">
        <v>701</v>
      </c>
    </row>
    <row r="17" spans="1:9">
      <c r="A17" s="122"/>
      <c r="B17" s="121"/>
      <c r="C17" s="4" t="s">
        <v>34</v>
      </c>
      <c r="D17" s="17">
        <v>7</v>
      </c>
      <c r="E17" s="4" t="s">
        <v>840</v>
      </c>
      <c r="F17" s="50">
        <v>0.16</v>
      </c>
      <c r="G17" s="125"/>
      <c r="H17" s="117"/>
      <c r="I17" s="50" t="s">
        <v>725</v>
      </c>
    </row>
    <row r="18" spans="1:9">
      <c r="A18" s="122"/>
      <c r="B18" s="110">
        <v>2019</v>
      </c>
      <c r="C18" s="1" t="s">
        <v>12</v>
      </c>
      <c r="D18" s="16">
        <v>151</v>
      </c>
      <c r="E18" s="1" t="s">
        <v>841</v>
      </c>
      <c r="F18" s="49">
        <v>0.19</v>
      </c>
      <c r="G18" s="124" t="s">
        <v>842</v>
      </c>
      <c r="H18" s="112">
        <v>0.18</v>
      </c>
      <c r="I18" s="49" t="s">
        <v>701</v>
      </c>
    </row>
    <row r="19" spans="1:9">
      <c r="A19" s="122"/>
      <c r="B19" s="110"/>
      <c r="C19" s="1" t="s">
        <v>20</v>
      </c>
      <c r="D19" s="16">
        <v>43</v>
      </c>
      <c r="E19" s="1" t="s">
        <v>843</v>
      </c>
      <c r="F19" s="49">
        <v>0.12</v>
      </c>
      <c r="G19" s="124"/>
      <c r="H19" s="112"/>
      <c r="I19" s="49" t="s">
        <v>694</v>
      </c>
    </row>
    <row r="20" spans="1:9">
      <c r="A20" s="122"/>
      <c r="B20" s="110"/>
      <c r="C20" s="1" t="s">
        <v>90</v>
      </c>
      <c r="D20" s="16">
        <v>39</v>
      </c>
      <c r="E20" s="1" t="s">
        <v>844</v>
      </c>
      <c r="F20" s="49">
        <v>0.2</v>
      </c>
      <c r="G20" s="124"/>
      <c r="H20" s="112"/>
      <c r="I20" s="49" t="s">
        <v>725</v>
      </c>
    </row>
    <row r="21" spans="1:9">
      <c r="A21" s="122"/>
      <c r="B21" s="110"/>
      <c r="C21" s="1" t="s">
        <v>34</v>
      </c>
      <c r="D21" s="16">
        <v>11</v>
      </c>
      <c r="E21" s="1" t="s">
        <v>845</v>
      </c>
      <c r="F21" s="49">
        <v>0.22</v>
      </c>
      <c r="G21" s="124"/>
      <c r="H21" s="112"/>
      <c r="I21" s="49" t="s">
        <v>701</v>
      </c>
    </row>
    <row r="22" spans="1:9">
      <c r="A22" s="122" t="s">
        <v>846</v>
      </c>
      <c r="B22" s="120">
        <v>2018</v>
      </c>
      <c r="C22" s="3" t="s">
        <v>12</v>
      </c>
      <c r="D22" s="15">
        <v>123</v>
      </c>
      <c r="E22" s="3" t="s">
        <v>847</v>
      </c>
      <c r="F22" s="48">
        <v>0.13</v>
      </c>
      <c r="G22" s="123" t="s">
        <v>848</v>
      </c>
      <c r="H22" s="116">
        <v>0.12</v>
      </c>
      <c r="I22" s="48" t="s">
        <v>694</v>
      </c>
    </row>
    <row r="23" spans="1:9">
      <c r="A23" s="122"/>
      <c r="B23" s="110"/>
      <c r="C23" s="1" t="s">
        <v>20</v>
      </c>
      <c r="D23" s="16">
        <v>27</v>
      </c>
      <c r="E23" s="1" t="s">
        <v>849</v>
      </c>
      <c r="F23" s="49">
        <v>0.1</v>
      </c>
      <c r="G23" s="124"/>
      <c r="H23" s="112"/>
      <c r="I23" s="49" t="s">
        <v>694</v>
      </c>
    </row>
    <row r="24" spans="1:9">
      <c r="A24" s="122"/>
      <c r="B24" s="110"/>
      <c r="C24" s="1" t="s">
        <v>90</v>
      </c>
      <c r="D24" s="16">
        <v>24</v>
      </c>
      <c r="E24" s="1" t="s">
        <v>850</v>
      </c>
      <c r="F24" s="49">
        <v>0.11</v>
      </c>
      <c r="G24" s="124"/>
      <c r="H24" s="112"/>
      <c r="I24" s="49" t="s">
        <v>694</v>
      </c>
    </row>
    <row r="25" spans="1:9">
      <c r="A25" s="122"/>
      <c r="B25" s="121"/>
      <c r="C25" s="4" t="s">
        <v>34</v>
      </c>
      <c r="D25" s="17">
        <v>7</v>
      </c>
      <c r="E25" s="4" t="s">
        <v>851</v>
      </c>
      <c r="F25" s="50">
        <v>0.13</v>
      </c>
      <c r="G25" s="125"/>
      <c r="H25" s="117"/>
      <c r="I25" s="50" t="s">
        <v>694</v>
      </c>
    </row>
    <row r="26" spans="1:9">
      <c r="A26" s="122"/>
      <c r="B26" s="110">
        <v>2019</v>
      </c>
      <c r="C26" s="1" t="s">
        <v>12</v>
      </c>
      <c r="D26" s="16">
        <v>151</v>
      </c>
      <c r="E26" s="1" t="s">
        <v>852</v>
      </c>
      <c r="F26" s="49">
        <v>0.17</v>
      </c>
      <c r="G26" s="124" t="s">
        <v>853</v>
      </c>
      <c r="H26" s="112">
        <v>0.15</v>
      </c>
      <c r="I26" s="49" t="s">
        <v>694</v>
      </c>
    </row>
    <row r="27" spans="1:9">
      <c r="A27" s="122"/>
      <c r="B27" s="110"/>
      <c r="C27" s="1" t="s">
        <v>20</v>
      </c>
      <c r="D27" s="16">
        <v>43</v>
      </c>
      <c r="E27" s="1" t="s">
        <v>854</v>
      </c>
      <c r="F27" s="49">
        <v>0.11</v>
      </c>
      <c r="G27" s="124"/>
      <c r="H27" s="112"/>
      <c r="I27" s="49" t="s">
        <v>694</v>
      </c>
    </row>
    <row r="28" spans="1:9">
      <c r="A28" s="122"/>
      <c r="B28" s="110"/>
      <c r="C28" s="1" t="s">
        <v>90</v>
      </c>
      <c r="D28" s="16">
        <v>39</v>
      </c>
      <c r="E28" s="1" t="s">
        <v>855</v>
      </c>
      <c r="F28" s="49">
        <v>0.15</v>
      </c>
      <c r="G28" s="124"/>
      <c r="H28" s="112"/>
      <c r="I28" s="49" t="s">
        <v>694</v>
      </c>
    </row>
    <row r="29" spans="1:9">
      <c r="A29" s="122"/>
      <c r="B29" s="110"/>
      <c r="C29" s="1" t="s">
        <v>34</v>
      </c>
      <c r="D29" s="16">
        <v>11</v>
      </c>
      <c r="E29" s="1" t="s">
        <v>856</v>
      </c>
      <c r="F29" s="49">
        <v>0.15</v>
      </c>
      <c r="G29" s="124"/>
      <c r="H29" s="112"/>
      <c r="I29" s="49" t="s">
        <v>694</v>
      </c>
    </row>
    <row r="30" spans="1:9">
      <c r="A30" s="122" t="s">
        <v>857</v>
      </c>
      <c r="B30" s="120">
        <v>2018</v>
      </c>
      <c r="C30" s="3" t="s">
        <v>12</v>
      </c>
      <c r="D30" s="15">
        <v>123</v>
      </c>
      <c r="E30" s="3" t="s">
        <v>858</v>
      </c>
      <c r="F30" s="48">
        <v>0.17</v>
      </c>
      <c r="G30" s="123" t="s">
        <v>859</v>
      </c>
      <c r="H30" s="116">
        <v>0.16</v>
      </c>
      <c r="I30" s="48" t="s">
        <v>701</v>
      </c>
    </row>
    <row r="31" spans="1:9">
      <c r="A31" s="122"/>
      <c r="B31" s="110"/>
      <c r="C31" s="1" t="s">
        <v>20</v>
      </c>
      <c r="D31" s="16">
        <v>27</v>
      </c>
      <c r="E31" s="1" t="s">
        <v>860</v>
      </c>
      <c r="F31" s="49">
        <v>0.11</v>
      </c>
      <c r="G31" s="124"/>
      <c r="H31" s="112"/>
      <c r="I31" s="49" t="s">
        <v>694</v>
      </c>
    </row>
    <row r="32" spans="1:9">
      <c r="A32" s="122"/>
      <c r="B32" s="110"/>
      <c r="C32" s="1" t="s">
        <v>90</v>
      </c>
      <c r="D32" s="16">
        <v>24</v>
      </c>
      <c r="E32" s="1" t="s">
        <v>861</v>
      </c>
      <c r="F32" s="49">
        <v>0.14000000000000001</v>
      </c>
      <c r="G32" s="124"/>
      <c r="H32" s="112"/>
      <c r="I32" s="49" t="s">
        <v>701</v>
      </c>
    </row>
    <row r="33" spans="1:9">
      <c r="A33" s="122"/>
      <c r="B33" s="121"/>
      <c r="C33" s="4" t="s">
        <v>34</v>
      </c>
      <c r="D33" s="17">
        <v>7</v>
      </c>
      <c r="E33" s="4" t="s">
        <v>862</v>
      </c>
      <c r="F33" s="50">
        <v>0.17</v>
      </c>
      <c r="G33" s="125"/>
      <c r="H33" s="117"/>
      <c r="I33" s="50" t="s">
        <v>701</v>
      </c>
    </row>
    <row r="34" spans="1:9">
      <c r="A34" s="122"/>
      <c r="B34" s="110">
        <v>2019</v>
      </c>
      <c r="C34" s="1" t="s">
        <v>12</v>
      </c>
      <c r="D34" s="16">
        <v>151</v>
      </c>
      <c r="E34" s="1" t="s">
        <v>863</v>
      </c>
      <c r="F34" s="49">
        <v>0.16</v>
      </c>
      <c r="G34" s="124" t="s">
        <v>752</v>
      </c>
      <c r="H34" s="112">
        <v>0.16</v>
      </c>
      <c r="I34" s="49" t="s">
        <v>701</v>
      </c>
    </row>
    <row r="35" spans="1:9">
      <c r="A35" s="122"/>
      <c r="B35" s="110"/>
      <c r="C35" s="1" t="s">
        <v>20</v>
      </c>
      <c r="D35" s="16">
        <v>43</v>
      </c>
      <c r="E35" s="1" t="s">
        <v>864</v>
      </c>
      <c r="F35" s="49">
        <v>0.13</v>
      </c>
      <c r="G35" s="124"/>
      <c r="H35" s="112"/>
      <c r="I35" s="49" t="s">
        <v>694</v>
      </c>
    </row>
    <row r="36" spans="1:9">
      <c r="A36" s="122"/>
      <c r="B36" s="110"/>
      <c r="C36" s="1" t="s">
        <v>90</v>
      </c>
      <c r="D36" s="16">
        <v>39</v>
      </c>
      <c r="E36" s="1" t="s">
        <v>865</v>
      </c>
      <c r="F36" s="49">
        <v>0.12</v>
      </c>
      <c r="G36" s="124"/>
      <c r="H36" s="112"/>
      <c r="I36" s="49" t="s">
        <v>701</v>
      </c>
    </row>
    <row r="37" spans="1:9">
      <c r="A37" s="122"/>
      <c r="B37" s="110"/>
      <c r="C37" s="1" t="s">
        <v>34</v>
      </c>
      <c r="D37" s="16">
        <v>11</v>
      </c>
      <c r="E37" s="1" t="s">
        <v>866</v>
      </c>
      <c r="F37" s="49">
        <v>0.17</v>
      </c>
      <c r="G37" s="124"/>
      <c r="H37" s="112"/>
      <c r="I37" s="49" t="s">
        <v>701</v>
      </c>
    </row>
    <row r="38" spans="1:9">
      <c r="A38" s="122" t="s">
        <v>867</v>
      </c>
      <c r="B38" s="120">
        <v>2019</v>
      </c>
      <c r="C38" s="3" t="s">
        <v>12</v>
      </c>
      <c r="D38" s="15">
        <v>133</v>
      </c>
      <c r="E38" s="3" t="s">
        <v>868</v>
      </c>
      <c r="F38" s="48">
        <v>0.23</v>
      </c>
      <c r="G38" s="123" t="s">
        <v>869</v>
      </c>
      <c r="H38" s="116">
        <v>0.25</v>
      </c>
      <c r="I38" s="48" t="s">
        <v>701</v>
      </c>
    </row>
    <row r="39" spans="1:9">
      <c r="A39" s="122"/>
      <c r="B39" s="110"/>
      <c r="C39" s="1" t="s">
        <v>20</v>
      </c>
      <c r="D39" s="16">
        <v>42</v>
      </c>
      <c r="E39" s="1" t="s">
        <v>870</v>
      </c>
      <c r="F39" s="49">
        <v>0.17</v>
      </c>
      <c r="G39" s="124"/>
      <c r="H39" s="112"/>
      <c r="I39" s="49" t="s">
        <v>806</v>
      </c>
    </row>
    <row r="40" spans="1:9">
      <c r="A40" s="122"/>
      <c r="B40" s="110"/>
      <c r="C40" s="1" t="s">
        <v>90</v>
      </c>
      <c r="D40" s="16">
        <v>34</v>
      </c>
      <c r="E40" s="1" t="s">
        <v>871</v>
      </c>
      <c r="F40" s="49">
        <v>0.26</v>
      </c>
      <c r="G40" s="124"/>
      <c r="H40" s="112"/>
      <c r="I40" s="49" t="s">
        <v>694</v>
      </c>
    </row>
    <row r="41" spans="1:9">
      <c r="A41" s="122"/>
      <c r="B41" s="121"/>
      <c r="C41" s="4" t="s">
        <v>34</v>
      </c>
      <c r="D41" s="17">
        <v>9</v>
      </c>
      <c r="E41" s="4" t="s">
        <v>872</v>
      </c>
      <c r="F41" s="50">
        <v>0.22</v>
      </c>
      <c r="G41" s="125"/>
      <c r="H41" s="117"/>
      <c r="I41" s="50" t="s">
        <v>767</v>
      </c>
    </row>
    <row r="42" spans="1:9">
      <c r="A42" s="122" t="s">
        <v>873</v>
      </c>
      <c r="B42" s="110">
        <v>2019</v>
      </c>
      <c r="C42" s="1" t="s">
        <v>12</v>
      </c>
      <c r="D42" s="16">
        <v>133</v>
      </c>
      <c r="E42" s="1" t="s">
        <v>874</v>
      </c>
      <c r="F42" s="49">
        <v>0.44</v>
      </c>
      <c r="G42" s="124" t="s">
        <v>875</v>
      </c>
      <c r="H42" s="112">
        <v>0.55000000000000004</v>
      </c>
      <c r="I42" s="49" t="s">
        <v>694</v>
      </c>
    </row>
    <row r="43" spans="1:9">
      <c r="A43" s="122"/>
      <c r="B43" s="110"/>
      <c r="C43" s="1" t="s">
        <v>20</v>
      </c>
      <c r="D43" s="16">
        <v>42</v>
      </c>
      <c r="E43" s="1" t="s">
        <v>876</v>
      </c>
      <c r="F43" s="49">
        <v>0.74</v>
      </c>
      <c r="G43" s="124"/>
      <c r="H43" s="112"/>
      <c r="I43" s="49" t="s">
        <v>701</v>
      </c>
    </row>
    <row r="44" spans="1:9">
      <c r="A44" s="122"/>
      <c r="B44" s="110"/>
      <c r="C44" s="1" t="s">
        <v>90</v>
      </c>
      <c r="D44" s="16">
        <v>34</v>
      </c>
      <c r="E44" s="1" t="s">
        <v>877</v>
      </c>
      <c r="F44" s="49">
        <v>0.56000000000000005</v>
      </c>
      <c r="G44" s="124"/>
      <c r="H44" s="112"/>
      <c r="I44" s="49" t="s">
        <v>701</v>
      </c>
    </row>
    <row r="45" spans="1:9">
      <c r="A45" s="122"/>
      <c r="B45" s="121"/>
      <c r="C45" s="4" t="s">
        <v>34</v>
      </c>
      <c r="D45" s="17">
        <v>9</v>
      </c>
      <c r="E45" s="4" t="s">
        <v>878</v>
      </c>
      <c r="F45" s="50">
        <v>0.32</v>
      </c>
      <c r="G45" s="125"/>
      <c r="H45" s="117"/>
      <c r="I45" s="50" t="s">
        <v>694</v>
      </c>
    </row>
  </sheetData>
  <mergeCells count="37">
    <mergeCell ref="A42:A45"/>
    <mergeCell ref="B42:B45"/>
    <mergeCell ref="G42:G45"/>
    <mergeCell ref="H42:H45"/>
    <mergeCell ref="A38:A41"/>
    <mergeCell ref="B38:B41"/>
    <mergeCell ref="G38:G41"/>
    <mergeCell ref="H38:H41"/>
    <mergeCell ref="A30:A37"/>
    <mergeCell ref="B30:B33"/>
    <mergeCell ref="G30:G33"/>
    <mergeCell ref="H30:H33"/>
    <mergeCell ref="B34:B37"/>
    <mergeCell ref="G34:G37"/>
    <mergeCell ref="H34:H37"/>
    <mergeCell ref="A22:A29"/>
    <mergeCell ref="B22:B25"/>
    <mergeCell ref="G22:G25"/>
    <mergeCell ref="H22:H25"/>
    <mergeCell ref="B26:B29"/>
    <mergeCell ref="G26:G29"/>
    <mergeCell ref="H26:H29"/>
    <mergeCell ref="A1:I3"/>
    <mergeCell ref="A14:A21"/>
    <mergeCell ref="B14:B17"/>
    <mergeCell ref="G14:G17"/>
    <mergeCell ref="H14:H17"/>
    <mergeCell ref="B18:B21"/>
    <mergeCell ref="G18:G21"/>
    <mergeCell ref="H18:H21"/>
    <mergeCell ref="A6:A13"/>
    <mergeCell ref="B6:B9"/>
    <mergeCell ref="G6:G9"/>
    <mergeCell ref="H6:H9"/>
    <mergeCell ref="B10:B13"/>
    <mergeCell ref="G10:G13"/>
    <mergeCell ref="H10:H1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599DC-E94E-4C56-B0EC-26A15B5FC94F}">
  <dimension ref="A1:M1719"/>
  <sheetViews>
    <sheetView zoomScaleNormal="100" workbookViewId="0">
      <selection sqref="A1:M2"/>
    </sheetView>
  </sheetViews>
  <sheetFormatPr defaultRowHeight="15"/>
  <cols>
    <col min="1" max="1" width="15.140625" customWidth="1"/>
    <col min="2" max="2" width="11.28515625" customWidth="1"/>
    <col min="3" max="3" width="20.140625" customWidth="1"/>
    <col min="4" max="4" width="17.7109375" style="1" customWidth="1"/>
    <col min="5" max="5" width="6.85546875" style="1" customWidth="1"/>
    <col min="6" max="6" width="11.7109375" style="82" customWidth="1"/>
    <col min="7" max="7" width="11.7109375" style="13" customWidth="1"/>
    <col min="8" max="8" width="11.7109375" style="83" customWidth="1"/>
    <col min="9" max="10" width="11.7109375" style="13" customWidth="1"/>
    <col min="11" max="11" width="11.7109375" style="84" customWidth="1"/>
    <col min="12" max="12" width="11.7109375" style="13" customWidth="1"/>
    <col min="13" max="13" width="11.7109375" style="85" customWidth="1"/>
  </cols>
  <sheetData>
    <row r="1" spans="1:13">
      <c r="A1" s="151" t="s">
        <v>3877</v>
      </c>
      <c r="B1" s="151"/>
      <c r="C1" s="151"/>
      <c r="D1" s="151"/>
      <c r="E1" s="151"/>
      <c r="F1" s="151"/>
      <c r="G1" s="151"/>
      <c r="H1" s="151"/>
      <c r="I1" s="151"/>
      <c r="J1" s="151"/>
      <c r="K1" s="151"/>
      <c r="L1" s="151"/>
      <c r="M1" s="151"/>
    </row>
    <row r="2" spans="1:13">
      <c r="A2" s="151"/>
      <c r="B2" s="151"/>
      <c r="C2" s="151"/>
      <c r="D2" s="151"/>
      <c r="E2" s="151"/>
      <c r="F2" s="151"/>
      <c r="G2" s="151"/>
      <c r="H2" s="151"/>
      <c r="I2" s="151"/>
      <c r="J2" s="151"/>
      <c r="K2" s="151"/>
      <c r="L2" s="151"/>
      <c r="M2" s="151"/>
    </row>
    <row r="3" spans="1:13">
      <c r="A3" s="91"/>
      <c r="B3" s="91"/>
      <c r="C3" s="91"/>
      <c r="D3" s="91"/>
      <c r="E3" s="91"/>
      <c r="F3" s="91"/>
      <c r="G3" s="91"/>
      <c r="H3" s="91"/>
      <c r="I3" s="91"/>
      <c r="J3" s="91"/>
      <c r="K3" s="91"/>
      <c r="L3" s="91"/>
      <c r="M3" s="91"/>
    </row>
    <row r="4" spans="1:13">
      <c r="A4" s="53" t="s">
        <v>879</v>
      </c>
      <c r="B4" s="106" t="s">
        <v>880</v>
      </c>
      <c r="C4" s="106"/>
      <c r="D4" s="106"/>
      <c r="E4" s="106"/>
      <c r="F4" s="58"/>
      <c r="G4" s="25"/>
      <c r="H4" s="59"/>
      <c r="I4" s="25"/>
      <c r="J4" s="25"/>
      <c r="K4" s="26"/>
      <c r="L4" s="25"/>
      <c r="M4" s="27"/>
    </row>
    <row r="5" spans="1:13" ht="15.75" customHeight="1">
      <c r="A5" s="53" t="s">
        <v>881</v>
      </c>
      <c r="B5" s="106" t="s">
        <v>882</v>
      </c>
      <c r="C5" s="106"/>
      <c r="D5" s="106"/>
      <c r="E5" s="106"/>
      <c r="F5" s="24"/>
      <c r="G5" s="24"/>
      <c r="H5" s="59"/>
      <c r="I5" s="25"/>
      <c r="J5" s="25"/>
      <c r="K5" s="26"/>
      <c r="L5" s="25"/>
      <c r="M5" s="27"/>
    </row>
    <row r="6" spans="1:13" ht="15.75" customHeight="1">
      <c r="A6" s="53" t="s">
        <v>883</v>
      </c>
      <c r="B6" s="106" t="s">
        <v>884</v>
      </c>
      <c r="C6" s="106"/>
      <c r="D6" s="106"/>
      <c r="E6" s="106"/>
      <c r="F6" s="24"/>
      <c r="G6" s="24"/>
      <c r="H6" s="59"/>
      <c r="I6" s="25"/>
      <c r="J6" s="25"/>
      <c r="K6" s="26"/>
      <c r="L6" s="25"/>
      <c r="M6" s="27"/>
    </row>
    <row r="7" spans="1:13" ht="15" customHeight="1">
      <c r="A7" s="53" t="s">
        <v>885</v>
      </c>
      <c r="B7" s="106" t="s">
        <v>886</v>
      </c>
      <c r="C7" s="106"/>
      <c r="D7" s="106"/>
      <c r="E7" s="106"/>
      <c r="F7" s="24"/>
      <c r="G7" s="24"/>
      <c r="H7" s="59"/>
      <c r="I7" s="25"/>
      <c r="J7" s="25"/>
      <c r="K7" s="26"/>
      <c r="L7" s="25"/>
      <c r="M7" s="27"/>
    </row>
    <row r="8" spans="1:13" ht="15" customHeight="1">
      <c r="A8" s="53" t="s">
        <v>887</v>
      </c>
      <c r="B8" s="106" t="s">
        <v>888</v>
      </c>
      <c r="C8" s="106"/>
      <c r="D8" s="106"/>
      <c r="E8" s="106"/>
      <c r="F8" s="24"/>
      <c r="G8" s="24"/>
      <c r="H8" s="59"/>
      <c r="I8" s="25"/>
      <c r="J8" s="25"/>
      <c r="K8" s="26"/>
      <c r="L8" s="25"/>
      <c r="M8" s="27"/>
    </row>
    <row r="9" spans="1:13" ht="15" customHeight="1">
      <c r="A9" s="53" t="s">
        <v>889</v>
      </c>
      <c r="B9" s="106" t="s">
        <v>890</v>
      </c>
      <c r="C9" s="106"/>
      <c r="D9" s="106"/>
      <c r="E9" s="106"/>
      <c r="F9" s="24"/>
      <c r="G9" s="24"/>
      <c r="H9" s="59"/>
      <c r="I9" s="25"/>
      <c r="J9" s="25"/>
      <c r="K9" s="26"/>
      <c r="L9" s="25"/>
      <c r="M9" s="27"/>
    </row>
    <row r="10" spans="1:13" ht="15" customHeight="1">
      <c r="A10" s="53" t="s">
        <v>891</v>
      </c>
      <c r="B10" s="106" t="s">
        <v>892</v>
      </c>
      <c r="C10" s="106"/>
      <c r="D10" s="106"/>
      <c r="E10" s="106"/>
      <c r="F10" s="24"/>
      <c r="G10" s="24"/>
      <c r="H10" s="59"/>
      <c r="I10" s="25"/>
      <c r="J10" s="25"/>
      <c r="K10" s="26"/>
      <c r="L10" s="25"/>
      <c r="M10" s="27"/>
    </row>
    <row r="11" spans="1:13" ht="15" customHeight="1">
      <c r="A11" s="53" t="s">
        <v>893</v>
      </c>
      <c r="B11" s="106" t="s">
        <v>894</v>
      </c>
      <c r="C11" s="106"/>
      <c r="D11" s="106"/>
      <c r="E11" s="106"/>
      <c r="F11" s="24"/>
      <c r="G11" s="24"/>
      <c r="H11" s="59"/>
      <c r="I11" s="25"/>
      <c r="J11" s="25"/>
      <c r="K11" s="26"/>
      <c r="L11" s="25"/>
      <c r="M11" s="27"/>
    </row>
    <row r="12" spans="1:13" ht="15" customHeight="1">
      <c r="A12" s="53" t="s">
        <v>895</v>
      </c>
      <c r="B12" s="106" t="s">
        <v>896</v>
      </c>
      <c r="C12" s="106"/>
      <c r="D12" s="106"/>
      <c r="E12" s="106"/>
      <c r="F12" s="24"/>
      <c r="G12" s="24"/>
      <c r="H12" s="59"/>
      <c r="I12" s="25"/>
      <c r="J12" s="25"/>
      <c r="K12" s="26"/>
      <c r="L12" s="25"/>
      <c r="M12" s="27"/>
    </row>
    <row r="13" spans="1:13" ht="15" customHeight="1">
      <c r="A13" s="53" t="s">
        <v>897</v>
      </c>
      <c r="B13" s="106" t="s">
        <v>898</v>
      </c>
      <c r="C13" s="106"/>
      <c r="D13" s="106"/>
      <c r="E13" s="106"/>
      <c r="F13" s="24"/>
      <c r="G13" s="24"/>
      <c r="H13" s="59"/>
      <c r="I13" s="25"/>
      <c r="J13" s="25"/>
      <c r="K13" s="26"/>
      <c r="L13" s="25"/>
      <c r="M13" s="27"/>
    </row>
    <row r="14" spans="1:13" ht="15" customHeight="1">
      <c r="A14" s="53" t="s">
        <v>899</v>
      </c>
      <c r="B14" s="106" t="s">
        <v>900</v>
      </c>
      <c r="C14" s="106"/>
      <c r="D14" s="106"/>
      <c r="E14" s="106"/>
      <c r="F14" s="24"/>
      <c r="G14" s="24"/>
      <c r="H14" s="59"/>
      <c r="I14" s="25"/>
      <c r="J14" s="25"/>
      <c r="K14" s="26"/>
      <c r="L14" s="25"/>
      <c r="M14" s="27"/>
    </row>
    <row r="15" spans="1:13">
      <c r="A15" s="57"/>
      <c r="B15" s="57"/>
      <c r="C15" s="57"/>
      <c r="D15" s="60"/>
      <c r="E15" s="60"/>
      <c r="F15" s="61"/>
      <c r="G15" s="62"/>
      <c r="H15" s="63"/>
      <c r="I15" s="62"/>
      <c r="J15" s="62"/>
      <c r="K15" s="64"/>
      <c r="L15" s="62"/>
      <c r="M15" s="65"/>
    </row>
    <row r="16" spans="1:13" ht="44.25" customHeight="1">
      <c r="A16" s="8" t="s">
        <v>901</v>
      </c>
      <c r="B16" s="8" t="s">
        <v>902</v>
      </c>
      <c r="C16" s="8" t="s">
        <v>903</v>
      </c>
      <c r="D16" s="8" t="s">
        <v>904</v>
      </c>
      <c r="E16" s="8" t="s">
        <v>905</v>
      </c>
      <c r="F16" s="66" t="s">
        <v>906</v>
      </c>
      <c r="G16" s="67" t="s">
        <v>907</v>
      </c>
      <c r="H16" s="68" t="s">
        <v>908</v>
      </c>
      <c r="I16" s="67" t="s">
        <v>909</v>
      </c>
      <c r="J16" s="67" t="s">
        <v>910</v>
      </c>
      <c r="K16" s="69" t="s">
        <v>911</v>
      </c>
      <c r="L16" s="67" t="s">
        <v>912</v>
      </c>
      <c r="M16" s="70" t="s">
        <v>913</v>
      </c>
    </row>
    <row r="17" spans="1:13">
      <c r="A17" s="71">
        <v>2018</v>
      </c>
      <c r="B17" s="72" t="s">
        <v>914</v>
      </c>
      <c r="C17" s="73" t="s">
        <v>915</v>
      </c>
      <c r="D17" s="9" t="s">
        <v>916</v>
      </c>
      <c r="E17" s="9" t="s">
        <v>917</v>
      </c>
      <c r="F17" s="74">
        <v>244859</v>
      </c>
      <c r="G17" s="75">
        <v>6.8571428571428603E-2</v>
      </c>
      <c r="H17" s="76">
        <v>8.6650484179271196E-4</v>
      </c>
      <c r="I17" s="75">
        <v>-68.951079095069304</v>
      </c>
      <c r="J17" s="75">
        <v>20.9451651063452</v>
      </c>
      <c r="K17" s="77">
        <v>6.0048025885508199E-2</v>
      </c>
      <c r="L17" s="75">
        <v>3.0622290062241802</v>
      </c>
      <c r="M17" s="78">
        <v>5.34696749245063E-2</v>
      </c>
    </row>
    <row r="18" spans="1:13">
      <c r="A18" s="71">
        <v>2018</v>
      </c>
      <c r="B18" s="72" t="s">
        <v>914</v>
      </c>
      <c r="C18" s="73" t="s">
        <v>918</v>
      </c>
      <c r="D18" s="9" t="s">
        <v>916</v>
      </c>
      <c r="E18" s="9" t="s">
        <v>917</v>
      </c>
      <c r="F18" s="74">
        <v>244859</v>
      </c>
      <c r="G18" s="75">
        <v>6.8571428571428603E-2</v>
      </c>
      <c r="H18" s="76">
        <v>3.0673087511428102E-4</v>
      </c>
      <c r="I18" s="75">
        <v>-2.7228626489880701</v>
      </c>
      <c r="J18" s="75">
        <v>0.76532590555370905</v>
      </c>
      <c r="K18" s="77">
        <v>6.9776458276081504E-2</v>
      </c>
      <c r="L18" s="75">
        <v>3.5132425063230999</v>
      </c>
      <c r="M18" s="78">
        <v>5.3806797113867003E-2</v>
      </c>
    </row>
    <row r="19" spans="1:13">
      <c r="A19" s="79">
        <v>2017</v>
      </c>
      <c r="B19" s="72" t="s">
        <v>914</v>
      </c>
      <c r="C19" s="73" t="s">
        <v>919</v>
      </c>
      <c r="D19" s="9" t="s">
        <v>920</v>
      </c>
      <c r="E19" s="9" t="s">
        <v>917</v>
      </c>
      <c r="F19" s="74">
        <v>1585989</v>
      </c>
      <c r="G19" s="75">
        <v>0.105902777777778</v>
      </c>
      <c r="H19" s="76">
        <v>8.3485084486580399E-4</v>
      </c>
      <c r="I19" s="75">
        <v>-3.0717855504813398</v>
      </c>
      <c r="J19" s="75">
        <v>0.926003238212874</v>
      </c>
      <c r="K19" s="77">
        <v>3.7488127908320103E-2</v>
      </c>
      <c r="L19" s="75">
        <v>3.0783911089929998</v>
      </c>
      <c r="M19" s="78">
        <v>1.9728689463118999E-2</v>
      </c>
    </row>
    <row r="20" spans="1:13">
      <c r="A20" s="79">
        <v>2017</v>
      </c>
      <c r="B20" s="80" t="s">
        <v>921</v>
      </c>
      <c r="C20" s="73" t="s">
        <v>919</v>
      </c>
      <c r="D20" s="9" t="s">
        <v>920</v>
      </c>
      <c r="E20" s="9" t="s">
        <v>917</v>
      </c>
      <c r="F20" s="74">
        <v>1585989</v>
      </c>
      <c r="G20" s="75">
        <v>0.105902777777778</v>
      </c>
      <c r="H20" s="76">
        <v>5.6550288864036199E-4</v>
      </c>
      <c r="I20" s="75">
        <v>-3.23511834743897</v>
      </c>
      <c r="J20" s="75">
        <v>0.94606815712026004</v>
      </c>
      <c r="K20" s="77">
        <v>3.9788385283145503E-2</v>
      </c>
      <c r="L20" s="75">
        <v>3.2475651723170098</v>
      </c>
      <c r="M20" s="78">
        <v>2.18824928875383E-2</v>
      </c>
    </row>
    <row r="21" spans="1:13">
      <c r="A21" s="81">
        <v>2019</v>
      </c>
      <c r="B21" s="72" t="s">
        <v>914</v>
      </c>
      <c r="C21" s="73" t="s">
        <v>922</v>
      </c>
      <c r="D21" s="9" t="s">
        <v>923</v>
      </c>
      <c r="E21" s="9" t="s">
        <v>917</v>
      </c>
      <c r="F21" s="74">
        <v>2759838</v>
      </c>
      <c r="G21" s="75">
        <v>9.3023255813953501E-2</v>
      </c>
      <c r="H21" s="76">
        <v>7.3359883708285802E-4</v>
      </c>
      <c r="I21" s="75">
        <v>1.4184828923244599</v>
      </c>
      <c r="J21" s="75">
        <v>0.42423467550965199</v>
      </c>
      <c r="K21" s="77">
        <v>5.0670459606258801E-2</v>
      </c>
      <c r="L21" s="75">
        <v>3.1345413657907302</v>
      </c>
      <c r="M21" s="78">
        <v>0.12999672893957401</v>
      </c>
    </row>
    <row r="22" spans="1:13">
      <c r="A22" s="81">
        <v>2019</v>
      </c>
      <c r="B22" s="72" t="s">
        <v>914</v>
      </c>
      <c r="C22" s="73" t="s">
        <v>924</v>
      </c>
      <c r="D22" s="9" t="s">
        <v>923</v>
      </c>
      <c r="E22" s="9" t="s">
        <v>917</v>
      </c>
      <c r="F22" s="74">
        <v>2759838</v>
      </c>
      <c r="G22" s="75">
        <v>9.3023255813953501E-2</v>
      </c>
      <c r="H22" s="76">
        <v>6.6357675497520803E-4</v>
      </c>
      <c r="I22" s="75">
        <v>35.823947485725498</v>
      </c>
      <c r="J22" s="75">
        <v>10.6298626812906</v>
      </c>
      <c r="K22" s="77">
        <v>5.1455576205981401E-2</v>
      </c>
      <c r="L22" s="75">
        <v>3.1781088356718099</v>
      </c>
      <c r="M22" s="78">
        <v>0.12835282932195499</v>
      </c>
    </row>
    <row r="23" spans="1:13">
      <c r="A23" s="79">
        <v>2017</v>
      </c>
      <c r="B23" s="72" t="s">
        <v>914</v>
      </c>
      <c r="C23" s="73" t="s">
        <v>925</v>
      </c>
      <c r="D23" s="9" t="s">
        <v>926</v>
      </c>
      <c r="E23" s="9" t="s">
        <v>917</v>
      </c>
      <c r="F23" s="74">
        <v>2759861</v>
      </c>
      <c r="G23" s="75">
        <v>0.17886178861788599</v>
      </c>
      <c r="H23" s="76">
        <v>7.4163212170162804E-4</v>
      </c>
      <c r="I23" s="75">
        <v>1.0631799023258499</v>
      </c>
      <c r="J23" s="75">
        <v>0.31785074675513603</v>
      </c>
      <c r="K23" s="77">
        <v>4.4462435758107897E-2</v>
      </c>
      <c r="L23" s="75">
        <v>3.1298114682167801</v>
      </c>
      <c r="M23" s="78">
        <v>8.7253172303379103E-2</v>
      </c>
    </row>
    <row r="24" spans="1:13">
      <c r="A24" s="79">
        <v>2017</v>
      </c>
      <c r="B24" s="80" t="s">
        <v>921</v>
      </c>
      <c r="C24" s="73" t="s">
        <v>925</v>
      </c>
      <c r="D24" s="9" t="s">
        <v>926</v>
      </c>
      <c r="E24" s="9" t="s">
        <v>917</v>
      </c>
      <c r="F24" s="74">
        <v>2759861</v>
      </c>
      <c r="G24" s="75">
        <v>0.17886178861788599</v>
      </c>
      <c r="H24" s="76">
        <v>5.5394789742523401E-4</v>
      </c>
      <c r="I24" s="75">
        <v>1.0493932170478499</v>
      </c>
      <c r="J24" s="75">
        <v>0.30685828010640498</v>
      </c>
      <c r="K24" s="77">
        <v>4.6428351922105898E-2</v>
      </c>
      <c r="L24" s="75">
        <v>3.25653108170629</v>
      </c>
      <c r="M24" s="78">
        <v>8.5004949646899197E-2</v>
      </c>
    </row>
    <row r="25" spans="1:13">
      <c r="A25" s="79">
        <v>2017</v>
      </c>
      <c r="B25" s="80" t="s">
        <v>921</v>
      </c>
      <c r="C25" s="73" t="s">
        <v>927</v>
      </c>
      <c r="D25" s="9" t="s">
        <v>926</v>
      </c>
      <c r="E25" s="9" t="s">
        <v>917</v>
      </c>
      <c r="F25" s="74">
        <v>2759861</v>
      </c>
      <c r="G25" s="75">
        <v>0.17886178861788599</v>
      </c>
      <c r="H25" s="76">
        <v>5.4646258971610304E-4</v>
      </c>
      <c r="I25" s="75">
        <v>27.440702817351401</v>
      </c>
      <c r="J25" s="75">
        <v>8.0157783917450107</v>
      </c>
      <c r="K25" s="77">
        <v>4.6522206866170701E-2</v>
      </c>
      <c r="L25" s="75">
        <v>3.2624395640637398</v>
      </c>
      <c r="M25" s="78">
        <v>8.5818509031429596E-2</v>
      </c>
    </row>
    <row r="26" spans="1:13">
      <c r="A26" s="81">
        <v>2019</v>
      </c>
      <c r="B26" s="80" t="s">
        <v>921</v>
      </c>
      <c r="C26" s="73" t="s">
        <v>924</v>
      </c>
      <c r="D26" s="9" t="s">
        <v>928</v>
      </c>
      <c r="E26" s="9" t="s">
        <v>917</v>
      </c>
      <c r="F26" s="74">
        <v>2759878</v>
      </c>
      <c r="G26" s="75">
        <v>8.8372093023255799E-2</v>
      </c>
      <c r="H26" s="76">
        <v>9.4441242365339605E-4</v>
      </c>
      <c r="I26" s="75">
        <v>37.4094550108546</v>
      </c>
      <c r="J26" s="75">
        <v>11.4273336629557</v>
      </c>
      <c r="K26" s="77">
        <v>4.86245305400336E-2</v>
      </c>
      <c r="L26" s="75">
        <v>3.0248383084541501</v>
      </c>
      <c r="M26" s="78">
        <v>0.14181541281061699</v>
      </c>
    </row>
    <row r="27" spans="1:13">
      <c r="A27" s="81">
        <v>2019</v>
      </c>
      <c r="B27" s="72" t="s">
        <v>914</v>
      </c>
      <c r="C27" s="73" t="s">
        <v>924</v>
      </c>
      <c r="D27" s="9" t="s">
        <v>928</v>
      </c>
      <c r="E27" s="9" t="s">
        <v>917</v>
      </c>
      <c r="F27" s="74">
        <v>2759878</v>
      </c>
      <c r="G27" s="75">
        <v>8.8372093023255799E-2</v>
      </c>
      <c r="H27" s="76">
        <v>4.44672085756715E-4</v>
      </c>
      <c r="I27" s="75">
        <v>38.624642619653898</v>
      </c>
      <c r="J27" s="75">
        <v>11.1186367893562</v>
      </c>
      <c r="K27" s="77">
        <v>5.4582842583194797E-2</v>
      </c>
      <c r="L27" s="75">
        <v>3.35196013248569</v>
      </c>
      <c r="M27" s="78">
        <v>0.15117835623825199</v>
      </c>
    </row>
    <row r="28" spans="1:13">
      <c r="A28" s="81">
        <v>2019</v>
      </c>
      <c r="B28" s="80" t="s">
        <v>921</v>
      </c>
      <c r="C28" s="73" t="s">
        <v>929</v>
      </c>
      <c r="D28" s="9" t="s">
        <v>928</v>
      </c>
      <c r="E28" s="9" t="s">
        <v>917</v>
      </c>
      <c r="F28" s="74">
        <v>2759878</v>
      </c>
      <c r="G28" s="75">
        <v>8.8372093023255799E-2</v>
      </c>
      <c r="H28" s="76">
        <v>3.7067344758789803E-4</v>
      </c>
      <c r="I28" s="75">
        <v>0.36108910329393101</v>
      </c>
      <c r="J28" s="75">
        <v>0.10266908052002401</v>
      </c>
      <c r="K28" s="77">
        <v>5.59085072108296E-2</v>
      </c>
      <c r="L28" s="75">
        <v>3.4310085226272098</v>
      </c>
      <c r="M28" s="78">
        <v>0.164448011715809</v>
      </c>
    </row>
    <row r="29" spans="1:13">
      <c r="A29" s="81">
        <v>2019</v>
      </c>
      <c r="B29" s="72" t="s">
        <v>914</v>
      </c>
      <c r="C29" s="73" t="s">
        <v>929</v>
      </c>
      <c r="D29" s="9" t="s">
        <v>928</v>
      </c>
      <c r="E29" s="9" t="s">
        <v>917</v>
      </c>
      <c r="F29" s="74">
        <v>2759878</v>
      </c>
      <c r="G29" s="75">
        <v>8.8372093023255799E-2</v>
      </c>
      <c r="H29" s="76">
        <v>3.3804849387913401E-4</v>
      </c>
      <c r="I29" s="75">
        <v>0.35955832905809898</v>
      </c>
      <c r="J29" s="75">
        <v>0.10147932764094</v>
      </c>
      <c r="K29" s="77">
        <v>5.6718842541501703E-2</v>
      </c>
      <c r="L29" s="75">
        <v>3.47102099465299</v>
      </c>
      <c r="M29" s="78">
        <v>0.16305666986370701</v>
      </c>
    </row>
    <row r="30" spans="1:13">
      <c r="A30" s="81">
        <v>2019</v>
      </c>
      <c r="B30" s="80" t="s">
        <v>921</v>
      </c>
      <c r="C30" s="73" t="s">
        <v>930</v>
      </c>
      <c r="D30" s="9" t="s">
        <v>931</v>
      </c>
      <c r="E30" s="9" t="s">
        <v>917</v>
      </c>
      <c r="F30" s="74">
        <v>2764389</v>
      </c>
      <c r="G30" s="75">
        <v>8.9211618257261399E-2</v>
      </c>
      <c r="H30" s="76">
        <v>9.76746664965831E-4</v>
      </c>
      <c r="I30" s="75">
        <v>8.2446699370696305E-2</v>
      </c>
      <c r="J30" s="75">
        <v>2.52258293013531E-2</v>
      </c>
      <c r="K30" s="77">
        <v>4.3356011604564801E-2</v>
      </c>
      <c r="L30" s="75">
        <v>3.0102180629692201</v>
      </c>
      <c r="M30" s="78">
        <v>2.4882836787422799E-2</v>
      </c>
    </row>
    <row r="31" spans="1:13">
      <c r="A31" s="81">
        <v>2019</v>
      </c>
      <c r="B31" s="72" t="s">
        <v>914</v>
      </c>
      <c r="C31" s="73" t="s">
        <v>932</v>
      </c>
      <c r="D31" s="9" t="s">
        <v>931</v>
      </c>
      <c r="E31" s="9" t="s">
        <v>917</v>
      </c>
      <c r="F31" s="74">
        <v>2764389</v>
      </c>
      <c r="G31" s="75">
        <v>8.8477366255144005E-2</v>
      </c>
      <c r="H31" s="76">
        <v>7.7811281516945903E-4</v>
      </c>
      <c r="I31" s="75">
        <v>8.3054170423278798E-2</v>
      </c>
      <c r="J31" s="75">
        <v>2.4928273948672801E-2</v>
      </c>
      <c r="K31" s="77">
        <v>4.4652988761922703E-2</v>
      </c>
      <c r="L31" s="75">
        <v>3.1089574319902402</v>
      </c>
      <c r="M31" s="78">
        <v>2.7371864944148502E-2</v>
      </c>
    </row>
    <row r="32" spans="1:13">
      <c r="A32" s="81">
        <v>2019</v>
      </c>
      <c r="B32" s="72" t="s">
        <v>914</v>
      </c>
      <c r="C32" s="73" t="s">
        <v>930</v>
      </c>
      <c r="D32" s="9" t="s">
        <v>931</v>
      </c>
      <c r="E32" s="9" t="s">
        <v>917</v>
      </c>
      <c r="F32" s="74">
        <v>2764389</v>
      </c>
      <c r="G32" s="75">
        <v>8.9211618257261399E-2</v>
      </c>
      <c r="H32" s="76">
        <v>2.5977496891629002E-4</v>
      </c>
      <c r="I32" s="75">
        <v>9.0906596089594005E-2</v>
      </c>
      <c r="J32" s="75">
        <v>2.5159369687508301E-2</v>
      </c>
      <c r="K32" s="77">
        <v>5.2730763018705197E-2</v>
      </c>
      <c r="L32" s="75">
        <v>3.5854026984718299</v>
      </c>
      <c r="M32" s="78">
        <v>3.02513064845049E-2</v>
      </c>
    </row>
    <row r="33" spans="1:13">
      <c r="A33" s="81">
        <v>2019</v>
      </c>
      <c r="B33" s="72" t="s">
        <v>914</v>
      </c>
      <c r="C33" s="73" t="s">
        <v>933</v>
      </c>
      <c r="D33" s="9" t="s">
        <v>934</v>
      </c>
      <c r="E33" s="9" t="s">
        <v>917</v>
      </c>
      <c r="F33" s="74">
        <v>2764447</v>
      </c>
      <c r="G33" s="75">
        <v>7.8838174273858905E-2</v>
      </c>
      <c r="H33" s="76">
        <v>6.2688270353922497E-4</v>
      </c>
      <c r="I33" s="75">
        <v>98.696685005214803</v>
      </c>
      <c r="J33" s="75">
        <v>29.1243527516346</v>
      </c>
      <c r="K33" s="77">
        <v>4.6533877865737101E-2</v>
      </c>
      <c r="L33" s="75">
        <v>3.2028137127118499</v>
      </c>
      <c r="M33" s="78">
        <v>0.176308021238958</v>
      </c>
    </row>
    <row r="34" spans="1:13">
      <c r="A34" s="81">
        <v>2019</v>
      </c>
      <c r="B34" s="80" t="s">
        <v>921</v>
      </c>
      <c r="C34" s="73" t="s">
        <v>929</v>
      </c>
      <c r="D34" s="9" t="s">
        <v>934</v>
      </c>
      <c r="E34" s="9" t="s">
        <v>917</v>
      </c>
      <c r="F34" s="74">
        <v>2764447</v>
      </c>
      <c r="G34" s="75">
        <v>8.3720930232558097E-2</v>
      </c>
      <c r="H34" s="76">
        <v>3.9458245103578602E-4</v>
      </c>
      <c r="I34" s="75">
        <v>0.38411081876270398</v>
      </c>
      <c r="J34" s="75">
        <v>0.109705729740703</v>
      </c>
      <c r="K34" s="77">
        <v>5.5423431497425901E-2</v>
      </c>
      <c r="L34" s="75">
        <v>3.4038622338020201</v>
      </c>
      <c r="M34" s="78">
        <v>0.19585538459066201</v>
      </c>
    </row>
    <row r="35" spans="1:13">
      <c r="A35" s="81">
        <v>2019</v>
      </c>
      <c r="B35" s="72" t="s">
        <v>914</v>
      </c>
      <c r="C35" s="73" t="s">
        <v>929</v>
      </c>
      <c r="D35" s="9" t="s">
        <v>934</v>
      </c>
      <c r="E35" s="9" t="s">
        <v>917</v>
      </c>
      <c r="F35" s="74">
        <v>2764447</v>
      </c>
      <c r="G35" s="75">
        <v>8.3720930232558097E-2</v>
      </c>
      <c r="H35" s="76">
        <v>3.78049082309324E-4</v>
      </c>
      <c r="I35" s="75">
        <v>0.37960938408545097</v>
      </c>
      <c r="J35" s="75">
        <v>0.10799507049415399</v>
      </c>
      <c r="K35" s="77">
        <v>5.5848081140057099E-2</v>
      </c>
      <c r="L35" s="75">
        <v>3.42245181182337</v>
      </c>
      <c r="M35" s="78">
        <v>0.191291783572722</v>
      </c>
    </row>
    <row r="36" spans="1:13">
      <c r="A36" s="81">
        <v>2019</v>
      </c>
      <c r="B36" s="80" t="s">
        <v>921</v>
      </c>
      <c r="C36" s="73" t="s">
        <v>930</v>
      </c>
      <c r="D36" s="9" t="s">
        <v>935</v>
      </c>
      <c r="E36" s="9" t="s">
        <v>917</v>
      </c>
      <c r="F36" s="74">
        <v>2764454</v>
      </c>
      <c r="G36" s="75">
        <v>8.9211618257261399E-2</v>
      </c>
      <c r="H36" s="76">
        <v>9.76746664965831E-4</v>
      </c>
      <c r="I36" s="75">
        <v>8.2446699370696305E-2</v>
      </c>
      <c r="J36" s="75">
        <v>2.52258293013531E-2</v>
      </c>
      <c r="K36" s="77">
        <v>4.3356011604564801E-2</v>
      </c>
      <c r="L36" s="75">
        <v>3.0102180629692201</v>
      </c>
      <c r="M36" s="78">
        <v>0.110205204302204</v>
      </c>
    </row>
    <row r="37" spans="1:13">
      <c r="A37" s="81">
        <v>2019</v>
      </c>
      <c r="B37" s="72" t="s">
        <v>914</v>
      </c>
      <c r="C37" s="73" t="s">
        <v>932</v>
      </c>
      <c r="D37" s="9" t="s">
        <v>935</v>
      </c>
      <c r="E37" s="9" t="s">
        <v>917</v>
      </c>
      <c r="F37" s="74">
        <v>2764454</v>
      </c>
      <c r="G37" s="75">
        <v>8.8477366255144005E-2</v>
      </c>
      <c r="H37" s="76">
        <v>7.7811281516945903E-4</v>
      </c>
      <c r="I37" s="75">
        <v>8.3054170423278798E-2</v>
      </c>
      <c r="J37" s="75">
        <v>2.4928273948672801E-2</v>
      </c>
      <c r="K37" s="77">
        <v>4.4652988761922703E-2</v>
      </c>
      <c r="L37" s="75">
        <v>3.1089574319902402</v>
      </c>
      <c r="M37" s="78">
        <v>0.119157725642665</v>
      </c>
    </row>
    <row r="38" spans="1:13">
      <c r="A38" s="81">
        <v>2019</v>
      </c>
      <c r="B38" s="72" t="s">
        <v>914</v>
      </c>
      <c r="C38" s="73" t="s">
        <v>930</v>
      </c>
      <c r="D38" s="9" t="s">
        <v>935</v>
      </c>
      <c r="E38" s="9" t="s">
        <v>917</v>
      </c>
      <c r="F38" s="74">
        <v>2764454</v>
      </c>
      <c r="G38" s="75">
        <v>8.9211618257261399E-2</v>
      </c>
      <c r="H38" s="76">
        <v>2.5977496891629002E-4</v>
      </c>
      <c r="I38" s="75">
        <v>9.0906596089594005E-2</v>
      </c>
      <c r="J38" s="75">
        <v>2.5159369687508301E-2</v>
      </c>
      <c r="K38" s="77">
        <v>5.2730763018705197E-2</v>
      </c>
      <c r="L38" s="75">
        <v>3.5854026984718299</v>
      </c>
      <c r="M38" s="78">
        <v>0.13398196676749399</v>
      </c>
    </row>
    <row r="39" spans="1:13">
      <c r="A39" s="81">
        <v>2019</v>
      </c>
      <c r="B39" s="72" t="s">
        <v>914</v>
      </c>
      <c r="C39" s="73" t="s">
        <v>936</v>
      </c>
      <c r="D39" s="9" t="s">
        <v>937</v>
      </c>
      <c r="E39" s="9" t="s">
        <v>917</v>
      </c>
      <c r="F39" s="74">
        <v>2897465</v>
      </c>
      <c r="G39" s="75">
        <v>9.5435684647302899E-2</v>
      </c>
      <c r="H39" s="76">
        <v>2.22283807255668E-4</v>
      </c>
      <c r="I39" s="75">
        <v>2.9239778026982801</v>
      </c>
      <c r="J39" s="75">
        <v>0.80075802160489795</v>
      </c>
      <c r="K39" s="77">
        <v>5.3823263335498001E-2</v>
      </c>
      <c r="L39" s="75">
        <v>3.6530921732688402</v>
      </c>
      <c r="M39" s="78">
        <v>1.21303839866849E-2</v>
      </c>
    </row>
    <row r="40" spans="1:13">
      <c r="A40" s="81">
        <v>2019</v>
      </c>
      <c r="B40" s="80" t="s">
        <v>921</v>
      </c>
      <c r="C40" s="73" t="s">
        <v>936</v>
      </c>
      <c r="D40" s="9" t="s">
        <v>937</v>
      </c>
      <c r="E40" s="9" t="s">
        <v>917</v>
      </c>
      <c r="F40" s="74">
        <v>2897465</v>
      </c>
      <c r="G40" s="75">
        <v>9.5435684647302899E-2</v>
      </c>
      <c r="H40" s="76">
        <v>2.0152191949028E-4</v>
      </c>
      <c r="I40" s="75">
        <v>2.9758368378785698</v>
      </c>
      <c r="J40" s="75">
        <v>0.81027547172702696</v>
      </c>
      <c r="K40" s="77">
        <v>5.4430120913991499E-2</v>
      </c>
      <c r="L40" s="75">
        <v>3.69567770884824</v>
      </c>
      <c r="M40" s="78">
        <v>1.2564483406904E-2</v>
      </c>
    </row>
    <row r="41" spans="1:13">
      <c r="A41" s="71">
        <v>2018</v>
      </c>
      <c r="B41" s="72" t="s">
        <v>914</v>
      </c>
      <c r="C41" s="73" t="s">
        <v>932</v>
      </c>
      <c r="D41" s="9" t="s">
        <v>938</v>
      </c>
      <c r="E41" s="9" t="s">
        <v>917</v>
      </c>
      <c r="F41" s="74">
        <v>4592767</v>
      </c>
      <c r="G41" s="75">
        <v>5.7142857142857099E-2</v>
      </c>
      <c r="H41" s="76">
        <v>7.3564309595802496E-4</v>
      </c>
      <c r="I41" s="75">
        <v>0.105114382699143</v>
      </c>
      <c r="J41" s="75">
        <v>3.15156048905013E-2</v>
      </c>
      <c r="K41" s="77">
        <v>6.1589199981614197E-2</v>
      </c>
      <c r="L41" s="75">
        <v>3.1333328365458102</v>
      </c>
      <c r="M41" s="78">
        <v>4.4131678854062398E-2</v>
      </c>
    </row>
    <row r="42" spans="1:13">
      <c r="A42" s="71">
        <v>2018</v>
      </c>
      <c r="B42" s="72" t="s">
        <v>914</v>
      </c>
      <c r="C42" s="73" t="s">
        <v>930</v>
      </c>
      <c r="D42" s="9" t="s">
        <v>938</v>
      </c>
      <c r="E42" s="9" t="s">
        <v>917</v>
      </c>
      <c r="F42" s="74">
        <v>4592767</v>
      </c>
      <c r="G42" s="75">
        <v>5.7142857142857099E-2</v>
      </c>
      <c r="H42" s="76">
        <v>6.0833795479544998E-4</v>
      </c>
      <c r="I42" s="75">
        <v>9.5731380941533301E-2</v>
      </c>
      <c r="J42" s="75">
        <v>2.82818690431852E-2</v>
      </c>
      <c r="K42" s="77">
        <v>6.3374555429769996E-2</v>
      </c>
      <c r="L42" s="75">
        <v>3.2158550866375202</v>
      </c>
      <c r="M42" s="78">
        <v>4.3661382799749598E-2</v>
      </c>
    </row>
    <row r="43" spans="1:13">
      <c r="A43" s="71">
        <v>2018</v>
      </c>
      <c r="B43" s="80" t="s">
        <v>921</v>
      </c>
      <c r="C43" s="73" t="s">
        <v>930</v>
      </c>
      <c r="D43" s="9" t="s">
        <v>938</v>
      </c>
      <c r="E43" s="9" t="s">
        <v>917</v>
      </c>
      <c r="F43" s="74">
        <v>4592767</v>
      </c>
      <c r="G43" s="75">
        <v>5.7142857142857099E-2</v>
      </c>
      <c r="H43" s="76">
        <v>4.6236724578390802E-4</v>
      </c>
      <c r="I43" s="75">
        <v>9.3451985622424197E-2</v>
      </c>
      <c r="J43" s="75">
        <v>2.7080662309592999E-2</v>
      </c>
      <c r="K43" s="77">
        <v>6.5785114867250596E-2</v>
      </c>
      <c r="L43" s="75">
        <v>3.3350129390320502</v>
      </c>
      <c r="M43" s="78">
        <v>4.1606952364191298E-2</v>
      </c>
    </row>
    <row r="44" spans="1:13">
      <c r="A44" s="71">
        <v>2018</v>
      </c>
      <c r="B44" s="80" t="s">
        <v>921</v>
      </c>
      <c r="C44" s="73" t="s">
        <v>927</v>
      </c>
      <c r="D44" s="9" t="s">
        <v>939</v>
      </c>
      <c r="E44" s="9" t="s">
        <v>917</v>
      </c>
      <c r="F44" s="74">
        <v>4790980</v>
      </c>
      <c r="G44" s="75">
        <v>0.42675159235668803</v>
      </c>
      <c r="H44" s="76">
        <v>9.3880013695976899E-4</v>
      </c>
      <c r="I44" s="75">
        <v>-49.010347881254503</v>
      </c>
      <c r="J44" s="75">
        <v>15.025722926587299</v>
      </c>
      <c r="K44" s="77">
        <v>6.55199090070403E-2</v>
      </c>
      <c r="L44" s="75">
        <v>3.0274268557150399</v>
      </c>
      <c r="M44" s="78">
        <v>1.91180978941515E-2</v>
      </c>
    </row>
    <row r="45" spans="1:13">
      <c r="A45" s="71">
        <v>2018</v>
      </c>
      <c r="B45" s="72" t="s">
        <v>914</v>
      </c>
      <c r="C45" s="73" t="s">
        <v>927</v>
      </c>
      <c r="D45" s="9" t="s">
        <v>939</v>
      </c>
      <c r="E45" s="9" t="s">
        <v>917</v>
      </c>
      <c r="F45" s="74">
        <v>4790980</v>
      </c>
      <c r="G45" s="75">
        <v>0.42675159235668803</v>
      </c>
      <c r="H45" s="76">
        <v>8.2967337827395302E-4</v>
      </c>
      <c r="I45" s="75">
        <v>-47.753057474239803</v>
      </c>
      <c r="J45" s="75">
        <v>14.474903739379601</v>
      </c>
      <c r="K45" s="77">
        <v>6.6973841694387803E-2</v>
      </c>
      <c r="L45" s="75">
        <v>3.0810928448902302</v>
      </c>
      <c r="M45" s="78">
        <v>1.8149784684414898E-2</v>
      </c>
    </row>
    <row r="46" spans="1:13">
      <c r="A46" s="71">
        <v>2018</v>
      </c>
      <c r="B46" s="80" t="s">
        <v>921</v>
      </c>
      <c r="C46" s="73" t="s">
        <v>925</v>
      </c>
      <c r="D46" s="9" t="s">
        <v>940</v>
      </c>
      <c r="E46" s="9" t="s">
        <v>917</v>
      </c>
      <c r="F46" s="74">
        <v>7103916</v>
      </c>
      <c r="G46" s="75">
        <v>0.28343949044585998</v>
      </c>
      <c r="H46" s="76">
        <v>8.6169210612176996E-4</v>
      </c>
      <c r="I46" s="75">
        <v>-1.7211680161359399</v>
      </c>
      <c r="J46" s="75">
        <v>0.52403884964023695</v>
      </c>
      <c r="K46" s="77">
        <v>6.6402610632493003E-2</v>
      </c>
      <c r="L46" s="75">
        <v>3.06464788556604</v>
      </c>
      <c r="M46" s="78">
        <v>1.44360395587149E-2</v>
      </c>
    </row>
    <row r="47" spans="1:13">
      <c r="A47" s="71">
        <v>2018</v>
      </c>
      <c r="B47" s="80" t="s">
        <v>921</v>
      </c>
      <c r="C47" s="73" t="s">
        <v>925</v>
      </c>
      <c r="D47" s="9" t="s">
        <v>941</v>
      </c>
      <c r="E47" s="9" t="s">
        <v>917</v>
      </c>
      <c r="F47" s="74">
        <v>7103919</v>
      </c>
      <c r="G47" s="75">
        <v>0.30254777070063699</v>
      </c>
      <c r="H47" s="76">
        <v>5.8182860889165796E-4</v>
      </c>
      <c r="I47" s="75">
        <v>-1.7045101423442299</v>
      </c>
      <c r="J47" s="75">
        <v>0.50335779014312099</v>
      </c>
      <c r="K47" s="77">
        <v>7.0434035478693105E-2</v>
      </c>
      <c r="L47" s="75">
        <v>3.2352049280213899</v>
      </c>
      <c r="M47" s="78">
        <v>1.7035840660183599E-2</v>
      </c>
    </row>
    <row r="48" spans="1:13">
      <c r="A48" s="71">
        <v>2018</v>
      </c>
      <c r="B48" s="80" t="s">
        <v>921</v>
      </c>
      <c r="C48" s="73" t="s">
        <v>925</v>
      </c>
      <c r="D48" s="9" t="s">
        <v>942</v>
      </c>
      <c r="E48" s="9" t="s">
        <v>917</v>
      </c>
      <c r="F48" s="74">
        <v>7103933</v>
      </c>
      <c r="G48" s="75">
        <v>0.24203821656051</v>
      </c>
      <c r="H48" s="76">
        <v>8.9089067991157905E-4</v>
      </c>
      <c r="I48" s="75">
        <v>-1.78670384192093</v>
      </c>
      <c r="J48" s="75">
        <v>0.54545270649243605</v>
      </c>
      <c r="K48" s="77">
        <v>6.6059518543247694E-2</v>
      </c>
      <c r="L48" s="75">
        <v>3.05017558442999</v>
      </c>
      <c r="M48" s="78">
        <v>9.0938645427845896E-2</v>
      </c>
    </row>
    <row r="49" spans="1:13">
      <c r="A49" s="81">
        <v>2019</v>
      </c>
      <c r="B49" s="72" t="s">
        <v>914</v>
      </c>
      <c r="C49" s="73" t="s">
        <v>918</v>
      </c>
      <c r="D49" s="9" t="s">
        <v>943</v>
      </c>
      <c r="E49" s="9" t="s">
        <v>917</v>
      </c>
      <c r="F49" s="74">
        <v>8177175</v>
      </c>
      <c r="G49" s="75">
        <v>3.2921810699588501E-2</v>
      </c>
      <c r="H49" s="76">
        <v>9.05138838737004E-4</v>
      </c>
      <c r="I49" s="75">
        <v>4.0258783926109301</v>
      </c>
      <c r="J49" s="75">
        <v>1.22328594090178</v>
      </c>
      <c r="K49" s="77">
        <v>4.3592963328076099E-2</v>
      </c>
      <c r="L49" s="75">
        <v>3.04328479949903</v>
      </c>
      <c r="M49" s="78">
        <v>7.5779972102196003E-2</v>
      </c>
    </row>
    <row r="50" spans="1:13">
      <c r="A50" s="71">
        <v>2018</v>
      </c>
      <c r="B50" s="72" t="s">
        <v>914</v>
      </c>
      <c r="C50" s="73" t="s">
        <v>944</v>
      </c>
      <c r="D50" s="9" t="s">
        <v>945</v>
      </c>
      <c r="E50" s="9" t="s">
        <v>917</v>
      </c>
      <c r="F50" s="74">
        <v>8219168</v>
      </c>
      <c r="G50" s="75">
        <v>3.8216560509554097E-2</v>
      </c>
      <c r="H50" s="76">
        <v>6.6639448958703601E-4</v>
      </c>
      <c r="I50" s="75">
        <v>-5.5433082423549402</v>
      </c>
      <c r="J50" s="75">
        <v>1.65156661622218</v>
      </c>
      <c r="K50" s="77">
        <v>6.9240180399282897E-2</v>
      </c>
      <c r="L50" s="75">
        <v>3.1762686027654898</v>
      </c>
      <c r="M50" s="78">
        <v>0.38095950633820902</v>
      </c>
    </row>
    <row r="51" spans="1:13">
      <c r="A51" s="71">
        <v>2018</v>
      </c>
      <c r="B51" s="80" t="s">
        <v>921</v>
      </c>
      <c r="C51" s="73" t="s">
        <v>944</v>
      </c>
      <c r="D51" s="9" t="s">
        <v>945</v>
      </c>
      <c r="E51" s="9" t="s">
        <v>917</v>
      </c>
      <c r="F51" s="74">
        <v>8219168</v>
      </c>
      <c r="G51" s="75">
        <v>3.8216560509554097E-2</v>
      </c>
      <c r="H51" s="76">
        <v>2.7282232453820402E-4</v>
      </c>
      <c r="I51" s="75">
        <v>-6.0971357504340702</v>
      </c>
      <c r="J51" s="75">
        <v>1.7059238469347</v>
      </c>
      <c r="K51" s="77">
        <v>7.8142013211787195E-2</v>
      </c>
      <c r="L51" s="75">
        <v>3.56412009506005</v>
      </c>
      <c r="M51" s="78">
        <v>0.46088490779309299</v>
      </c>
    </row>
    <row r="52" spans="1:13">
      <c r="A52" s="71">
        <v>2018</v>
      </c>
      <c r="B52" s="72" t="s">
        <v>914</v>
      </c>
      <c r="C52" s="73" t="s">
        <v>927</v>
      </c>
      <c r="D52" s="9" t="s">
        <v>945</v>
      </c>
      <c r="E52" s="9" t="s">
        <v>917</v>
      </c>
      <c r="F52" s="74">
        <v>8219168</v>
      </c>
      <c r="G52" s="75">
        <v>3.8216560509554097E-2</v>
      </c>
      <c r="H52" s="76">
        <v>1.24856965534785E-4</v>
      </c>
      <c r="I52" s="75">
        <v>-147.74113560860999</v>
      </c>
      <c r="J52" s="75">
        <v>39.2417159173717</v>
      </c>
      <c r="K52" s="77">
        <v>8.6327658595907297E-2</v>
      </c>
      <c r="L52" s="75">
        <v>3.9035872241661602</v>
      </c>
      <c r="M52" s="78">
        <v>0.46062200941405501</v>
      </c>
    </row>
    <row r="53" spans="1:13">
      <c r="A53" s="71">
        <v>2018</v>
      </c>
      <c r="B53" s="72" t="s">
        <v>914</v>
      </c>
      <c r="C53" s="73" t="s">
        <v>925</v>
      </c>
      <c r="D53" s="9" t="s">
        <v>945</v>
      </c>
      <c r="E53" s="9" t="s">
        <v>917</v>
      </c>
      <c r="F53" s="74">
        <v>8219168</v>
      </c>
      <c r="G53" s="75">
        <v>3.8216560509554097E-2</v>
      </c>
      <c r="H53" s="76">
        <v>1.06846260088134E-4</v>
      </c>
      <c r="I53" s="75">
        <v>-4.8490895383399799</v>
      </c>
      <c r="J53" s="75">
        <v>1.27590266086715</v>
      </c>
      <c r="K53" s="77">
        <v>8.78944332605444E-2</v>
      </c>
      <c r="L53" s="75">
        <v>3.9712406747307201</v>
      </c>
      <c r="M53" s="78">
        <v>0.47568016756949899</v>
      </c>
    </row>
    <row r="54" spans="1:13">
      <c r="A54" s="71">
        <v>2018</v>
      </c>
      <c r="B54" s="80" t="s">
        <v>921</v>
      </c>
      <c r="C54" s="73" t="s">
        <v>927</v>
      </c>
      <c r="D54" s="9" t="s">
        <v>945</v>
      </c>
      <c r="E54" s="9" t="s">
        <v>917</v>
      </c>
      <c r="F54" s="74">
        <v>8219168</v>
      </c>
      <c r="G54" s="75">
        <v>3.8216560509554097E-2</v>
      </c>
      <c r="H54" s="76">
        <v>2.9552748855999201E-5</v>
      </c>
      <c r="I54" s="75">
        <v>-161.24341649462701</v>
      </c>
      <c r="J54" s="75">
        <v>39.605270739974898</v>
      </c>
      <c r="K54" s="77">
        <v>0.10019241756576</v>
      </c>
      <c r="L54" s="75">
        <v>4.5294021168988401</v>
      </c>
      <c r="M54" s="78">
        <v>0.54866316316364305</v>
      </c>
    </row>
    <row r="55" spans="1:13">
      <c r="A55" s="71">
        <v>2018</v>
      </c>
      <c r="B55" s="80" t="s">
        <v>921</v>
      </c>
      <c r="C55" s="73" t="s">
        <v>925</v>
      </c>
      <c r="D55" s="9" t="s">
        <v>945</v>
      </c>
      <c r="E55" s="9" t="s">
        <v>917</v>
      </c>
      <c r="F55" s="74">
        <v>8219168</v>
      </c>
      <c r="G55" s="75">
        <v>3.8216560509554097E-2</v>
      </c>
      <c r="H55" s="76">
        <v>2.7326671495076302E-5</v>
      </c>
      <c r="I55" s="75">
        <v>-5.2819252179760001</v>
      </c>
      <c r="J55" s="75">
        <v>1.29220478644932</v>
      </c>
      <c r="K55" s="77">
        <v>0.100952788296642</v>
      </c>
      <c r="L55" s="75">
        <v>4.5634132640027296</v>
      </c>
      <c r="M55" s="78">
        <v>0.56438977132965396</v>
      </c>
    </row>
    <row r="56" spans="1:13">
      <c r="A56" s="71">
        <v>2018</v>
      </c>
      <c r="B56" s="72" t="s">
        <v>914</v>
      </c>
      <c r="C56" s="73" t="s">
        <v>944</v>
      </c>
      <c r="D56" s="9" t="s">
        <v>946</v>
      </c>
      <c r="E56" s="9" t="s">
        <v>917</v>
      </c>
      <c r="F56" s="74">
        <v>8240658</v>
      </c>
      <c r="G56" s="75">
        <v>3.8216560509554097E-2</v>
      </c>
      <c r="H56" s="76">
        <v>6.6639448958703601E-4</v>
      </c>
      <c r="I56" s="75">
        <v>-5.5433082423549402</v>
      </c>
      <c r="J56" s="75">
        <v>1.65156661622218</v>
      </c>
      <c r="K56" s="77">
        <v>6.9240180399282897E-2</v>
      </c>
      <c r="L56" s="75">
        <v>3.1762686027654898</v>
      </c>
      <c r="M56" s="78">
        <v>0.12255143167428401</v>
      </c>
    </row>
    <row r="57" spans="1:13">
      <c r="A57" s="71">
        <v>2018</v>
      </c>
      <c r="B57" s="80" t="s">
        <v>921</v>
      </c>
      <c r="C57" s="73" t="s">
        <v>944</v>
      </c>
      <c r="D57" s="9" t="s">
        <v>946</v>
      </c>
      <c r="E57" s="9" t="s">
        <v>917</v>
      </c>
      <c r="F57" s="74">
        <v>8240658</v>
      </c>
      <c r="G57" s="75">
        <v>3.8216560509554097E-2</v>
      </c>
      <c r="H57" s="76">
        <v>2.7282232453820402E-4</v>
      </c>
      <c r="I57" s="75">
        <v>-6.0971357504340702</v>
      </c>
      <c r="J57" s="75">
        <v>1.7059238469347</v>
      </c>
      <c r="K57" s="77">
        <v>7.8142013211787195E-2</v>
      </c>
      <c r="L57" s="75">
        <v>3.56412009506005</v>
      </c>
      <c r="M57" s="78">
        <v>0.14826275325170701</v>
      </c>
    </row>
    <row r="58" spans="1:13">
      <c r="A58" s="71">
        <v>2018</v>
      </c>
      <c r="B58" s="72" t="s">
        <v>914</v>
      </c>
      <c r="C58" s="73" t="s">
        <v>927</v>
      </c>
      <c r="D58" s="9" t="s">
        <v>946</v>
      </c>
      <c r="E58" s="9" t="s">
        <v>917</v>
      </c>
      <c r="F58" s="74">
        <v>8240658</v>
      </c>
      <c r="G58" s="75">
        <v>3.8216560509554097E-2</v>
      </c>
      <c r="H58" s="76">
        <v>1.24856965534785E-4</v>
      </c>
      <c r="I58" s="75">
        <v>-147.74113560860999</v>
      </c>
      <c r="J58" s="75">
        <v>39.2417159173717</v>
      </c>
      <c r="K58" s="77">
        <v>8.6327658595907297E-2</v>
      </c>
      <c r="L58" s="75">
        <v>3.9035872241661602</v>
      </c>
      <c r="M58" s="78">
        <v>0.14817818108012501</v>
      </c>
    </row>
    <row r="59" spans="1:13">
      <c r="A59" s="71">
        <v>2018</v>
      </c>
      <c r="B59" s="72" t="s">
        <v>914</v>
      </c>
      <c r="C59" s="73" t="s">
        <v>925</v>
      </c>
      <c r="D59" s="9" t="s">
        <v>946</v>
      </c>
      <c r="E59" s="9" t="s">
        <v>917</v>
      </c>
      <c r="F59" s="74">
        <v>8240658</v>
      </c>
      <c r="G59" s="75">
        <v>3.8216560509554097E-2</v>
      </c>
      <c r="H59" s="76">
        <v>1.06846260088134E-4</v>
      </c>
      <c r="I59" s="75">
        <v>-4.8490895383399799</v>
      </c>
      <c r="J59" s="75">
        <v>1.27590266086715</v>
      </c>
      <c r="K59" s="77">
        <v>8.78944332605444E-2</v>
      </c>
      <c r="L59" s="75">
        <v>3.9712406747307201</v>
      </c>
      <c r="M59" s="78">
        <v>0.15302226243161901</v>
      </c>
    </row>
    <row r="60" spans="1:13">
      <c r="A60" s="71">
        <v>2018</v>
      </c>
      <c r="B60" s="80" t="s">
        <v>921</v>
      </c>
      <c r="C60" s="73" t="s">
        <v>927</v>
      </c>
      <c r="D60" s="9" t="s">
        <v>946</v>
      </c>
      <c r="E60" s="9" t="s">
        <v>917</v>
      </c>
      <c r="F60" s="74">
        <v>8240658</v>
      </c>
      <c r="G60" s="75">
        <v>3.8216560509554097E-2</v>
      </c>
      <c r="H60" s="76">
        <v>2.9552748855999201E-5</v>
      </c>
      <c r="I60" s="75">
        <v>-161.24341649462701</v>
      </c>
      <c r="J60" s="75">
        <v>39.605270739974898</v>
      </c>
      <c r="K60" s="77">
        <v>0.10019241756576</v>
      </c>
      <c r="L60" s="75">
        <v>4.5294021168988401</v>
      </c>
      <c r="M60" s="78">
        <v>0.176500271115303</v>
      </c>
    </row>
    <row r="61" spans="1:13">
      <c r="A61" s="71">
        <v>2018</v>
      </c>
      <c r="B61" s="80" t="s">
        <v>921</v>
      </c>
      <c r="C61" s="73" t="s">
        <v>925</v>
      </c>
      <c r="D61" s="9" t="s">
        <v>946</v>
      </c>
      <c r="E61" s="9" t="s">
        <v>917</v>
      </c>
      <c r="F61" s="74">
        <v>8240658</v>
      </c>
      <c r="G61" s="75">
        <v>3.8216560509554097E-2</v>
      </c>
      <c r="H61" s="76">
        <v>2.7326671495076302E-5</v>
      </c>
      <c r="I61" s="75">
        <v>-5.2819252179760001</v>
      </c>
      <c r="J61" s="75">
        <v>1.29220478644932</v>
      </c>
      <c r="K61" s="77">
        <v>0.100952788296642</v>
      </c>
      <c r="L61" s="75">
        <v>4.5634132640027296</v>
      </c>
      <c r="M61" s="78">
        <v>0.18155938714747799</v>
      </c>
    </row>
    <row r="62" spans="1:13">
      <c r="A62" s="71">
        <v>2018</v>
      </c>
      <c r="B62" s="72" t="s">
        <v>914</v>
      </c>
      <c r="C62" s="73" t="s">
        <v>944</v>
      </c>
      <c r="D62" s="9" t="s">
        <v>947</v>
      </c>
      <c r="E62" s="9" t="s">
        <v>917</v>
      </c>
      <c r="F62" s="74">
        <v>8240728</v>
      </c>
      <c r="G62" s="75">
        <v>3.8216560509554097E-2</v>
      </c>
      <c r="H62" s="76">
        <v>6.6639448958703601E-4</v>
      </c>
      <c r="I62" s="75">
        <v>-5.5433082423549402</v>
      </c>
      <c r="J62" s="75">
        <v>1.65156661622218</v>
      </c>
      <c r="K62" s="77">
        <v>6.9240180399282897E-2</v>
      </c>
      <c r="L62" s="75">
        <v>3.1762686027654898</v>
      </c>
      <c r="M62" s="78">
        <v>0.12255143167428401</v>
      </c>
    </row>
    <row r="63" spans="1:13">
      <c r="A63" s="71">
        <v>2018</v>
      </c>
      <c r="B63" s="80" t="s">
        <v>921</v>
      </c>
      <c r="C63" s="73" t="s">
        <v>944</v>
      </c>
      <c r="D63" s="9" t="s">
        <v>947</v>
      </c>
      <c r="E63" s="9" t="s">
        <v>917</v>
      </c>
      <c r="F63" s="74">
        <v>8240728</v>
      </c>
      <c r="G63" s="75">
        <v>3.8216560509554097E-2</v>
      </c>
      <c r="H63" s="76">
        <v>2.7282232453820402E-4</v>
      </c>
      <c r="I63" s="75">
        <v>-6.0971357504340702</v>
      </c>
      <c r="J63" s="75">
        <v>1.7059238469347</v>
      </c>
      <c r="K63" s="77">
        <v>7.8142013211787195E-2</v>
      </c>
      <c r="L63" s="75">
        <v>3.56412009506005</v>
      </c>
      <c r="M63" s="78">
        <v>0.14826275325170701</v>
      </c>
    </row>
    <row r="64" spans="1:13">
      <c r="A64" s="71">
        <v>2018</v>
      </c>
      <c r="B64" s="72" t="s">
        <v>914</v>
      </c>
      <c r="C64" s="73" t="s">
        <v>927</v>
      </c>
      <c r="D64" s="9" t="s">
        <v>947</v>
      </c>
      <c r="E64" s="9" t="s">
        <v>917</v>
      </c>
      <c r="F64" s="74">
        <v>8240728</v>
      </c>
      <c r="G64" s="75">
        <v>3.8216560509554097E-2</v>
      </c>
      <c r="H64" s="76">
        <v>1.24856965534785E-4</v>
      </c>
      <c r="I64" s="75">
        <v>-147.74113560860999</v>
      </c>
      <c r="J64" s="75">
        <v>39.2417159173717</v>
      </c>
      <c r="K64" s="77">
        <v>8.6327658595907297E-2</v>
      </c>
      <c r="L64" s="75">
        <v>3.9035872241661602</v>
      </c>
      <c r="M64" s="78">
        <v>0.14817818108012501</v>
      </c>
    </row>
    <row r="65" spans="1:13">
      <c r="A65" s="71">
        <v>2018</v>
      </c>
      <c r="B65" s="72" t="s">
        <v>914</v>
      </c>
      <c r="C65" s="73" t="s">
        <v>925</v>
      </c>
      <c r="D65" s="9" t="s">
        <v>947</v>
      </c>
      <c r="E65" s="9" t="s">
        <v>917</v>
      </c>
      <c r="F65" s="74">
        <v>8240728</v>
      </c>
      <c r="G65" s="75">
        <v>3.8216560509554097E-2</v>
      </c>
      <c r="H65" s="76">
        <v>1.06846260088134E-4</v>
      </c>
      <c r="I65" s="75">
        <v>-4.8490895383399799</v>
      </c>
      <c r="J65" s="75">
        <v>1.27590266086715</v>
      </c>
      <c r="K65" s="77">
        <v>8.78944332605444E-2</v>
      </c>
      <c r="L65" s="75">
        <v>3.9712406747307201</v>
      </c>
      <c r="M65" s="78">
        <v>0.15302226243161901</v>
      </c>
    </row>
    <row r="66" spans="1:13">
      <c r="A66" s="71">
        <v>2018</v>
      </c>
      <c r="B66" s="80" t="s">
        <v>921</v>
      </c>
      <c r="C66" s="73" t="s">
        <v>927</v>
      </c>
      <c r="D66" s="9" t="s">
        <v>947</v>
      </c>
      <c r="E66" s="9" t="s">
        <v>917</v>
      </c>
      <c r="F66" s="74">
        <v>8240728</v>
      </c>
      <c r="G66" s="75">
        <v>3.8216560509554097E-2</v>
      </c>
      <c r="H66" s="76">
        <v>2.9552748855999201E-5</v>
      </c>
      <c r="I66" s="75">
        <v>-161.24341649462701</v>
      </c>
      <c r="J66" s="75">
        <v>39.605270739974898</v>
      </c>
      <c r="K66" s="77">
        <v>0.10019241756576</v>
      </c>
      <c r="L66" s="75">
        <v>4.5294021168988401</v>
      </c>
      <c r="M66" s="78">
        <v>0.176500271115303</v>
      </c>
    </row>
    <row r="67" spans="1:13">
      <c r="A67" s="71">
        <v>2018</v>
      </c>
      <c r="B67" s="80" t="s">
        <v>921</v>
      </c>
      <c r="C67" s="73" t="s">
        <v>925</v>
      </c>
      <c r="D67" s="9" t="s">
        <v>947</v>
      </c>
      <c r="E67" s="9" t="s">
        <v>917</v>
      </c>
      <c r="F67" s="74">
        <v>8240728</v>
      </c>
      <c r="G67" s="75">
        <v>3.8216560509554097E-2</v>
      </c>
      <c r="H67" s="76">
        <v>2.7326671495076302E-5</v>
      </c>
      <c r="I67" s="75">
        <v>-5.2819252179760001</v>
      </c>
      <c r="J67" s="75">
        <v>1.29220478644932</v>
      </c>
      <c r="K67" s="77">
        <v>0.100952788296642</v>
      </c>
      <c r="L67" s="75">
        <v>4.5634132640027296</v>
      </c>
      <c r="M67" s="78">
        <v>0.18155938714747799</v>
      </c>
    </row>
    <row r="68" spans="1:13">
      <c r="A68" s="81">
        <v>2019</v>
      </c>
      <c r="B68" s="80" t="s">
        <v>921</v>
      </c>
      <c r="C68" s="73" t="s">
        <v>948</v>
      </c>
      <c r="D68" s="9" t="s">
        <v>949</v>
      </c>
      <c r="E68" s="9" t="s">
        <v>917</v>
      </c>
      <c r="F68" s="74">
        <v>9017426</v>
      </c>
      <c r="G68" s="75">
        <v>0.32790697674418601</v>
      </c>
      <c r="H68" s="76">
        <v>1.29345233942208E-4</v>
      </c>
      <c r="I68" s="75">
        <v>2.2936239855167502</v>
      </c>
      <c r="J68" s="75">
        <v>0.60806453717779696</v>
      </c>
      <c r="K68" s="77">
        <v>6.40347529364792E-2</v>
      </c>
      <c r="L68" s="75">
        <v>3.8882495693497101</v>
      </c>
      <c r="M68" s="78">
        <v>3.6748161432959198E-2</v>
      </c>
    </row>
    <row r="69" spans="1:13">
      <c r="A69" s="81">
        <v>2019</v>
      </c>
      <c r="B69" s="72" t="s">
        <v>914</v>
      </c>
      <c r="C69" s="73" t="s">
        <v>948</v>
      </c>
      <c r="D69" s="9" t="s">
        <v>949</v>
      </c>
      <c r="E69" s="9" t="s">
        <v>917</v>
      </c>
      <c r="F69" s="74">
        <v>9017426</v>
      </c>
      <c r="G69" s="75">
        <v>0.32790697674418601</v>
      </c>
      <c r="H69" s="76">
        <v>5.5633194356926502E-5</v>
      </c>
      <c r="I69" s="75">
        <v>2.4134208897596001</v>
      </c>
      <c r="J69" s="75">
        <v>0.60811630809008199</v>
      </c>
      <c r="K69" s="77">
        <v>7.0638868946508795E-2</v>
      </c>
      <c r="L69" s="75">
        <v>4.2546660029432699</v>
      </c>
      <c r="M69" s="78">
        <v>4.0687153502086702E-2</v>
      </c>
    </row>
    <row r="70" spans="1:13">
      <c r="A70" s="81">
        <v>2019</v>
      </c>
      <c r="B70" s="80" t="s">
        <v>921</v>
      </c>
      <c r="C70" s="73" t="s">
        <v>948</v>
      </c>
      <c r="D70" s="9" t="s">
        <v>950</v>
      </c>
      <c r="E70" s="9" t="s">
        <v>917</v>
      </c>
      <c r="F70" s="74">
        <v>9017456</v>
      </c>
      <c r="G70" s="75">
        <v>0.31860465116279102</v>
      </c>
      <c r="H70" s="76">
        <v>2.9359873531161699E-4</v>
      </c>
      <c r="I70" s="75">
        <v>2.3190261529679699</v>
      </c>
      <c r="J70" s="75">
        <v>0.64866338012861302</v>
      </c>
      <c r="K70" s="77">
        <v>5.7715059116160601E-2</v>
      </c>
      <c r="L70" s="75">
        <v>3.5322458194929198</v>
      </c>
      <c r="M70" s="78">
        <v>3.3411894625765798E-2</v>
      </c>
    </row>
    <row r="71" spans="1:13">
      <c r="A71" s="81">
        <v>2019</v>
      </c>
      <c r="B71" s="72" t="s">
        <v>914</v>
      </c>
      <c r="C71" s="73" t="s">
        <v>948</v>
      </c>
      <c r="D71" s="9" t="s">
        <v>950</v>
      </c>
      <c r="E71" s="9" t="s">
        <v>917</v>
      </c>
      <c r="F71" s="74">
        <v>9017456</v>
      </c>
      <c r="G71" s="75">
        <v>0.31860465116279102</v>
      </c>
      <c r="H71" s="76">
        <v>1.2489807311081701E-4</v>
      </c>
      <c r="I71" s="75">
        <v>2.44860215469429</v>
      </c>
      <c r="J71" s="75">
        <v>0.64707854127599795</v>
      </c>
      <c r="K71" s="77">
        <v>6.4432047488491101E-2</v>
      </c>
      <c r="L71" s="75">
        <v>3.9034442617363099</v>
      </c>
      <c r="M71" s="78">
        <v>3.7249998946927897E-2</v>
      </c>
    </row>
    <row r="72" spans="1:13">
      <c r="A72" s="81">
        <v>2019</v>
      </c>
      <c r="B72" s="80" t="s">
        <v>921</v>
      </c>
      <c r="C72" s="73" t="s">
        <v>948</v>
      </c>
      <c r="D72" s="9" t="s">
        <v>951</v>
      </c>
      <c r="E72" s="9" t="s">
        <v>917</v>
      </c>
      <c r="F72" s="74">
        <v>9017459</v>
      </c>
      <c r="G72" s="75">
        <v>0.31627906976744202</v>
      </c>
      <c r="H72" s="76">
        <v>1.6070296335674399E-4</v>
      </c>
      <c r="I72" s="75">
        <v>2.4585895679420999</v>
      </c>
      <c r="J72" s="75">
        <v>0.66074963175276202</v>
      </c>
      <c r="K72" s="77">
        <v>6.2366496186842597E-2</v>
      </c>
      <c r="L72" s="75">
        <v>3.7939761147885198</v>
      </c>
      <c r="M72" s="78">
        <v>5.6110405364965098E-3</v>
      </c>
    </row>
    <row r="73" spans="1:13">
      <c r="A73" s="81">
        <v>2019</v>
      </c>
      <c r="B73" s="72" t="s">
        <v>914</v>
      </c>
      <c r="C73" s="73" t="s">
        <v>948</v>
      </c>
      <c r="D73" s="9" t="s">
        <v>951</v>
      </c>
      <c r="E73" s="9" t="s">
        <v>917</v>
      </c>
      <c r="F73" s="74">
        <v>9017459</v>
      </c>
      <c r="G73" s="75">
        <v>0.31627906976744202</v>
      </c>
      <c r="H73" s="76">
        <v>6.6362709199026002E-5</v>
      </c>
      <c r="I73" s="75">
        <v>2.5873001564270601</v>
      </c>
      <c r="J73" s="75">
        <v>0.658479394221817</v>
      </c>
      <c r="K73" s="77">
        <v>6.9290111240867799E-2</v>
      </c>
      <c r="L73" s="75">
        <v>4.1780758925968904</v>
      </c>
      <c r="M73" s="78">
        <v>6.2139101132115196E-3</v>
      </c>
    </row>
    <row r="74" spans="1:13">
      <c r="A74" s="81">
        <v>2019</v>
      </c>
      <c r="B74" s="80" t="s">
        <v>921</v>
      </c>
      <c r="C74" s="73" t="s">
        <v>948</v>
      </c>
      <c r="D74" s="9" t="s">
        <v>952</v>
      </c>
      <c r="E74" s="9" t="s">
        <v>917</v>
      </c>
      <c r="F74" s="74">
        <v>9017471</v>
      </c>
      <c r="G74" s="75">
        <v>0.31627906976744202</v>
      </c>
      <c r="H74" s="76">
        <v>1.6070296335674399E-4</v>
      </c>
      <c r="I74" s="75">
        <v>2.4585895679420999</v>
      </c>
      <c r="J74" s="75">
        <v>0.66074963175276202</v>
      </c>
      <c r="K74" s="77">
        <v>6.2366496186842597E-2</v>
      </c>
      <c r="L74" s="75">
        <v>3.7939761147885198</v>
      </c>
      <c r="M74" s="78">
        <v>5.6110405364965098E-3</v>
      </c>
    </row>
    <row r="75" spans="1:13">
      <c r="A75" s="81">
        <v>2019</v>
      </c>
      <c r="B75" s="72" t="s">
        <v>914</v>
      </c>
      <c r="C75" s="73" t="s">
        <v>948</v>
      </c>
      <c r="D75" s="9" t="s">
        <v>952</v>
      </c>
      <c r="E75" s="9" t="s">
        <v>917</v>
      </c>
      <c r="F75" s="74">
        <v>9017471</v>
      </c>
      <c r="G75" s="75">
        <v>0.31627906976744202</v>
      </c>
      <c r="H75" s="76">
        <v>6.6362709199026002E-5</v>
      </c>
      <c r="I75" s="75">
        <v>2.5873001564270601</v>
      </c>
      <c r="J75" s="75">
        <v>0.658479394221817</v>
      </c>
      <c r="K75" s="77">
        <v>6.9290111240867799E-2</v>
      </c>
      <c r="L75" s="75">
        <v>4.1780758925968904</v>
      </c>
      <c r="M75" s="78">
        <v>6.2139101132115196E-3</v>
      </c>
    </row>
    <row r="76" spans="1:13">
      <c r="A76" s="81">
        <v>2019</v>
      </c>
      <c r="B76" s="80" t="s">
        <v>921</v>
      </c>
      <c r="C76" s="73" t="s">
        <v>932</v>
      </c>
      <c r="D76" s="9" t="s">
        <v>953</v>
      </c>
      <c r="E76" s="9" t="s">
        <v>917</v>
      </c>
      <c r="F76" s="74">
        <v>9650048</v>
      </c>
      <c r="G76" s="75">
        <v>2.8806584362139901E-2</v>
      </c>
      <c r="H76" s="76">
        <v>7.8664562891330705E-4</v>
      </c>
      <c r="I76" s="75">
        <v>0.119690475083793</v>
      </c>
      <c r="J76" s="75">
        <v>3.5976385806786297E-2</v>
      </c>
      <c r="K76" s="77">
        <v>4.4527116276747998E-2</v>
      </c>
      <c r="L76" s="75">
        <v>3.1042208662017199</v>
      </c>
      <c r="M76" s="78">
        <v>0.25781929085029798</v>
      </c>
    </row>
    <row r="77" spans="1:13">
      <c r="A77" s="81">
        <v>2019</v>
      </c>
      <c r="B77" s="72" t="s">
        <v>914</v>
      </c>
      <c r="C77" s="73" t="s">
        <v>932</v>
      </c>
      <c r="D77" s="9" t="s">
        <v>953</v>
      </c>
      <c r="E77" s="9" t="s">
        <v>917</v>
      </c>
      <c r="F77" s="74">
        <v>9650048</v>
      </c>
      <c r="G77" s="75">
        <v>2.8806584362139901E-2</v>
      </c>
      <c r="H77" s="76">
        <v>4.1916929985195701E-4</v>
      </c>
      <c r="I77" s="75">
        <v>0.12671009005644701</v>
      </c>
      <c r="J77" s="75">
        <v>3.6271402012855197E-2</v>
      </c>
      <c r="K77" s="77">
        <v>4.8981003129353197E-2</v>
      </c>
      <c r="L77" s="75">
        <v>3.3776105327827501</v>
      </c>
      <c r="M77" s="78">
        <v>0.28894729094431798</v>
      </c>
    </row>
    <row r="78" spans="1:13">
      <c r="A78" s="81">
        <v>2019</v>
      </c>
      <c r="B78" s="80" t="s">
        <v>921</v>
      </c>
      <c r="C78" s="73" t="s">
        <v>932</v>
      </c>
      <c r="D78" s="9" t="s">
        <v>954</v>
      </c>
      <c r="E78" s="9" t="s">
        <v>917</v>
      </c>
      <c r="F78" s="74">
        <v>9650049</v>
      </c>
      <c r="G78" s="75">
        <v>2.8806584362139901E-2</v>
      </c>
      <c r="H78" s="76">
        <v>7.8664562891330705E-4</v>
      </c>
      <c r="I78" s="75">
        <v>0.119690475083793</v>
      </c>
      <c r="J78" s="75">
        <v>3.5976385806786297E-2</v>
      </c>
      <c r="K78" s="77">
        <v>4.4527116276747998E-2</v>
      </c>
      <c r="L78" s="75">
        <v>3.1042208662017199</v>
      </c>
      <c r="M78" s="78">
        <v>0.253912583512307</v>
      </c>
    </row>
    <row r="79" spans="1:13">
      <c r="A79" s="81">
        <v>2019</v>
      </c>
      <c r="B79" s="72" t="s">
        <v>914</v>
      </c>
      <c r="C79" s="73" t="s">
        <v>932</v>
      </c>
      <c r="D79" s="9" t="s">
        <v>954</v>
      </c>
      <c r="E79" s="9" t="s">
        <v>917</v>
      </c>
      <c r="F79" s="74">
        <v>9650049</v>
      </c>
      <c r="G79" s="75">
        <v>2.8806584362139901E-2</v>
      </c>
      <c r="H79" s="76">
        <v>4.1916929985195701E-4</v>
      </c>
      <c r="I79" s="75">
        <v>0.12671009005644701</v>
      </c>
      <c r="J79" s="75">
        <v>3.6271402012855197E-2</v>
      </c>
      <c r="K79" s="77">
        <v>4.8981003129353197E-2</v>
      </c>
      <c r="L79" s="75">
        <v>3.3776105327827501</v>
      </c>
      <c r="M79" s="78">
        <v>0.284568904446931</v>
      </c>
    </row>
    <row r="80" spans="1:13">
      <c r="A80" s="81">
        <v>2019</v>
      </c>
      <c r="B80" s="80" t="s">
        <v>921</v>
      </c>
      <c r="C80" s="73" t="s">
        <v>932</v>
      </c>
      <c r="D80" s="9" t="s">
        <v>955</v>
      </c>
      <c r="E80" s="9" t="s">
        <v>917</v>
      </c>
      <c r="F80" s="74">
        <v>9650051</v>
      </c>
      <c r="G80" s="75">
        <v>2.8806584362139901E-2</v>
      </c>
      <c r="H80" s="76">
        <v>7.8664562891330705E-4</v>
      </c>
      <c r="I80" s="75">
        <v>0.119690475083793</v>
      </c>
      <c r="J80" s="75">
        <v>3.5976385806786297E-2</v>
      </c>
      <c r="K80" s="77">
        <v>4.4527116276747998E-2</v>
      </c>
      <c r="L80" s="75">
        <v>3.1042208662017199</v>
      </c>
      <c r="M80" s="78">
        <v>5.6541985843859E-2</v>
      </c>
    </row>
    <row r="81" spans="1:13">
      <c r="A81" s="81">
        <v>2019</v>
      </c>
      <c r="B81" s="72" t="s">
        <v>914</v>
      </c>
      <c r="C81" s="73" t="s">
        <v>932</v>
      </c>
      <c r="D81" s="9" t="s">
        <v>955</v>
      </c>
      <c r="E81" s="9" t="s">
        <v>917</v>
      </c>
      <c r="F81" s="74">
        <v>9650051</v>
      </c>
      <c r="G81" s="75">
        <v>2.8806584362139901E-2</v>
      </c>
      <c r="H81" s="76">
        <v>4.1916929985195701E-4</v>
      </c>
      <c r="I81" s="75">
        <v>0.12671009005644701</v>
      </c>
      <c r="J81" s="75">
        <v>3.6271402012855197E-2</v>
      </c>
      <c r="K81" s="77">
        <v>4.8981003129353197E-2</v>
      </c>
      <c r="L81" s="75">
        <v>3.3776105327827501</v>
      </c>
      <c r="M81" s="78">
        <v>6.3368623737629706E-2</v>
      </c>
    </row>
    <row r="82" spans="1:13">
      <c r="A82" s="81">
        <v>2019</v>
      </c>
      <c r="B82" s="80" t="s">
        <v>921</v>
      </c>
      <c r="C82" s="73" t="s">
        <v>932</v>
      </c>
      <c r="D82" s="9" t="s">
        <v>956</v>
      </c>
      <c r="E82" s="9" t="s">
        <v>917</v>
      </c>
      <c r="F82" s="74">
        <v>9650062</v>
      </c>
      <c r="G82" s="75">
        <v>2.8806584362139901E-2</v>
      </c>
      <c r="H82" s="76">
        <v>7.8664562891330705E-4</v>
      </c>
      <c r="I82" s="75">
        <v>0.119690475083793</v>
      </c>
      <c r="J82" s="75">
        <v>3.5976385806786297E-2</v>
      </c>
      <c r="K82" s="77">
        <v>4.4527116276747998E-2</v>
      </c>
      <c r="L82" s="75">
        <v>3.1042208662017199</v>
      </c>
      <c r="M82" s="78">
        <v>0.25970246414795201</v>
      </c>
    </row>
    <row r="83" spans="1:13">
      <c r="A83" s="81">
        <v>2019</v>
      </c>
      <c r="B83" s="72" t="s">
        <v>914</v>
      </c>
      <c r="C83" s="73" t="s">
        <v>932</v>
      </c>
      <c r="D83" s="9" t="s">
        <v>956</v>
      </c>
      <c r="E83" s="9" t="s">
        <v>917</v>
      </c>
      <c r="F83" s="74">
        <v>9650062</v>
      </c>
      <c r="G83" s="75">
        <v>2.8806584362139901E-2</v>
      </c>
      <c r="H83" s="76">
        <v>4.1916929985195701E-4</v>
      </c>
      <c r="I83" s="75">
        <v>0.12671009005644701</v>
      </c>
      <c r="J83" s="75">
        <v>3.6271402012855197E-2</v>
      </c>
      <c r="K83" s="77">
        <v>4.8981003129353197E-2</v>
      </c>
      <c r="L83" s="75">
        <v>3.3776105327827501</v>
      </c>
      <c r="M83" s="78">
        <v>0.29105783054335799</v>
      </c>
    </row>
    <row r="84" spans="1:13">
      <c r="A84" s="81">
        <v>2019</v>
      </c>
      <c r="B84" s="72" t="s">
        <v>914</v>
      </c>
      <c r="C84" s="73" t="s">
        <v>957</v>
      </c>
      <c r="D84" s="9" t="s">
        <v>958</v>
      </c>
      <c r="E84" s="9" t="s">
        <v>917</v>
      </c>
      <c r="F84" s="74">
        <v>10021278</v>
      </c>
      <c r="G84" s="75">
        <v>9.0697674418604698E-2</v>
      </c>
      <c r="H84" s="76">
        <v>3.7917707510506899E-4</v>
      </c>
      <c r="I84" s="75">
        <v>-1.9488947222833899</v>
      </c>
      <c r="J84" s="75">
        <v>0.55455965678873498</v>
      </c>
      <c r="K84" s="77">
        <v>5.5824872776685401E-2</v>
      </c>
      <c r="L84" s="75">
        <v>3.42115792781164</v>
      </c>
      <c r="M84" s="78">
        <v>0.100366837379032</v>
      </c>
    </row>
    <row r="85" spans="1:13">
      <c r="A85" s="81">
        <v>2019</v>
      </c>
      <c r="B85" s="80" t="s">
        <v>921</v>
      </c>
      <c r="C85" s="73" t="s">
        <v>957</v>
      </c>
      <c r="D85" s="9" t="s">
        <v>958</v>
      </c>
      <c r="E85" s="9" t="s">
        <v>917</v>
      </c>
      <c r="F85" s="74">
        <v>10021278</v>
      </c>
      <c r="G85" s="75">
        <v>9.0697674418604698E-2</v>
      </c>
      <c r="H85" s="76">
        <v>2.2763406821883699E-4</v>
      </c>
      <c r="I85" s="75">
        <v>-2.04198703765578</v>
      </c>
      <c r="J85" s="75">
        <v>0.561387489285049</v>
      </c>
      <c r="K85" s="77">
        <v>5.9682609040457302E-2</v>
      </c>
      <c r="L85" s="75">
        <v>3.6427627399385698</v>
      </c>
      <c r="M85" s="78">
        <v>0.110184230308443</v>
      </c>
    </row>
    <row r="86" spans="1:13">
      <c r="A86" s="81">
        <v>2019</v>
      </c>
      <c r="B86" s="72" t="s">
        <v>914</v>
      </c>
      <c r="C86" s="73" t="s">
        <v>922</v>
      </c>
      <c r="D86" s="9" t="s">
        <v>958</v>
      </c>
      <c r="E86" s="9" t="s">
        <v>917</v>
      </c>
      <c r="F86" s="74">
        <v>10021278</v>
      </c>
      <c r="G86" s="75">
        <v>9.0697674418604698E-2</v>
      </c>
      <c r="H86" s="76">
        <v>1.67884683190161E-4</v>
      </c>
      <c r="I86" s="75">
        <v>-1.63814144206698</v>
      </c>
      <c r="J86" s="75">
        <v>0.441049580316075</v>
      </c>
      <c r="K86" s="77">
        <v>6.2148554402735701E-2</v>
      </c>
      <c r="L86" s="75">
        <v>3.7749889245256099</v>
      </c>
      <c r="M86" s="78">
        <v>0.143461603864111</v>
      </c>
    </row>
    <row r="87" spans="1:13">
      <c r="A87" s="81">
        <v>2019</v>
      </c>
      <c r="B87" s="72" t="s">
        <v>914</v>
      </c>
      <c r="C87" s="73" t="s">
        <v>959</v>
      </c>
      <c r="D87" s="9" t="s">
        <v>958</v>
      </c>
      <c r="E87" s="9" t="s">
        <v>917</v>
      </c>
      <c r="F87" s="74">
        <v>10021278</v>
      </c>
      <c r="G87" s="75">
        <v>9.0697674418604698E-2</v>
      </c>
      <c r="H87" s="76">
        <v>1.03497225840462E-4</v>
      </c>
      <c r="I87" s="75">
        <v>-1.76182022887393</v>
      </c>
      <c r="J87" s="75">
        <v>0.46026728873673201</v>
      </c>
      <c r="K87" s="77">
        <v>6.5879456071019998E-2</v>
      </c>
      <c r="L87" s="75">
        <v>3.9850712909638402</v>
      </c>
      <c r="M87" s="78">
        <v>0.11540454185323901</v>
      </c>
    </row>
    <row r="88" spans="1:13">
      <c r="A88" s="81">
        <v>2019</v>
      </c>
      <c r="B88" s="72" t="s">
        <v>914</v>
      </c>
      <c r="C88" s="73" t="s">
        <v>924</v>
      </c>
      <c r="D88" s="9" t="s">
        <v>958</v>
      </c>
      <c r="E88" s="9" t="s">
        <v>917</v>
      </c>
      <c r="F88" s="74">
        <v>10021278</v>
      </c>
      <c r="G88" s="75">
        <v>9.0697674418604698E-2</v>
      </c>
      <c r="H88" s="76">
        <v>9.7174996871654995E-5</v>
      </c>
      <c r="I88" s="75">
        <v>-43.119177512432302</v>
      </c>
      <c r="J88" s="75">
        <v>11.222027377206</v>
      </c>
      <c r="K88" s="77">
        <v>6.6364205646796098E-2</v>
      </c>
      <c r="L88" s="75">
        <v>4.0124454646778904</v>
      </c>
      <c r="M88" s="78">
        <v>0.15386795116854601</v>
      </c>
    </row>
    <row r="89" spans="1:13">
      <c r="A89" s="81">
        <v>2019</v>
      </c>
      <c r="B89" s="80" t="s">
        <v>921</v>
      </c>
      <c r="C89" s="73" t="s">
        <v>922</v>
      </c>
      <c r="D89" s="9" t="s">
        <v>958</v>
      </c>
      <c r="E89" s="9" t="s">
        <v>917</v>
      </c>
      <c r="F89" s="74">
        <v>10021278</v>
      </c>
      <c r="G89" s="75">
        <v>9.0697674418604698E-2</v>
      </c>
      <c r="H89" s="76">
        <v>8.6857959105234806E-5</v>
      </c>
      <c r="I89" s="75">
        <v>-1.7354215491464799</v>
      </c>
      <c r="J89" s="75">
        <v>0.44913646408186803</v>
      </c>
      <c r="K89" s="77">
        <v>6.7084664292991994E-2</v>
      </c>
      <c r="L89" s="75">
        <v>4.0611903794378499</v>
      </c>
      <c r="M89" s="78">
        <v>0.16100629595857799</v>
      </c>
    </row>
    <row r="90" spans="1:13">
      <c r="A90" s="81">
        <v>2019</v>
      </c>
      <c r="B90" s="80" t="s">
        <v>921</v>
      </c>
      <c r="C90" s="73" t="s">
        <v>924</v>
      </c>
      <c r="D90" s="9" t="s">
        <v>958</v>
      </c>
      <c r="E90" s="9" t="s">
        <v>917</v>
      </c>
      <c r="F90" s="74">
        <v>10021278</v>
      </c>
      <c r="G90" s="75">
        <v>9.0697674418604698E-2</v>
      </c>
      <c r="H90" s="76">
        <v>6.4238807184635095E-5</v>
      </c>
      <c r="I90" s="75">
        <v>-45.343697369769501</v>
      </c>
      <c r="J90" s="75">
        <v>11.531917593404501</v>
      </c>
      <c r="K90" s="77">
        <v>6.9385822746150003E-2</v>
      </c>
      <c r="L90" s="75">
        <v>4.1922025318318097</v>
      </c>
      <c r="M90" s="78">
        <v>0.17015358142440801</v>
      </c>
    </row>
    <row r="91" spans="1:13">
      <c r="A91" s="81">
        <v>2019</v>
      </c>
      <c r="B91" s="80" t="s">
        <v>921</v>
      </c>
      <c r="C91" s="73" t="s">
        <v>959</v>
      </c>
      <c r="D91" s="9" t="s">
        <v>958</v>
      </c>
      <c r="E91" s="9" t="s">
        <v>917</v>
      </c>
      <c r="F91" s="74">
        <v>10021278</v>
      </c>
      <c r="G91" s="75">
        <v>9.0697674418604698E-2</v>
      </c>
      <c r="H91" s="76">
        <v>5.60665433547824E-5</v>
      </c>
      <c r="I91" s="75">
        <v>-1.83420272852667</v>
      </c>
      <c r="J91" s="75">
        <v>0.46291005220001702</v>
      </c>
      <c r="K91" s="77">
        <v>7.0421068834439104E-2</v>
      </c>
      <c r="L91" s="75">
        <v>4.2512962184372496</v>
      </c>
      <c r="M91" s="78">
        <v>0.12508187627853201</v>
      </c>
    </row>
    <row r="92" spans="1:13">
      <c r="A92" s="71">
        <v>2018</v>
      </c>
      <c r="B92" s="72" t="s">
        <v>914</v>
      </c>
      <c r="C92" s="73" t="s">
        <v>925</v>
      </c>
      <c r="D92" s="9" t="s">
        <v>960</v>
      </c>
      <c r="E92" s="9" t="s">
        <v>917</v>
      </c>
      <c r="F92" s="74">
        <v>10075622</v>
      </c>
      <c r="G92" s="75">
        <v>0.22929936305732501</v>
      </c>
      <c r="H92" s="76">
        <v>3.6160811264640801E-4</v>
      </c>
      <c r="I92" s="75">
        <v>2.4449644361635801</v>
      </c>
      <c r="J92" s="75">
        <v>0.69630714363905799</v>
      </c>
      <c r="K92" s="77">
        <v>7.5527035676032306E-2</v>
      </c>
      <c r="L92" s="75">
        <v>3.4417618347286298</v>
      </c>
      <c r="M92" s="78">
        <v>4.7391266726920601E-2</v>
      </c>
    </row>
    <row r="93" spans="1:13">
      <c r="A93" s="71">
        <v>2018</v>
      </c>
      <c r="B93" s="80" t="s">
        <v>921</v>
      </c>
      <c r="C93" s="73" t="s">
        <v>925</v>
      </c>
      <c r="D93" s="9" t="s">
        <v>960</v>
      </c>
      <c r="E93" s="9" t="s">
        <v>917</v>
      </c>
      <c r="F93" s="74">
        <v>10075622</v>
      </c>
      <c r="G93" s="75">
        <v>0.22929936305732501</v>
      </c>
      <c r="H93" s="76">
        <v>1.8361732490913501E-4</v>
      </c>
      <c r="I93" s="75">
        <v>2.63989734291814</v>
      </c>
      <c r="J93" s="75">
        <v>0.71967322197378603</v>
      </c>
      <c r="K93" s="77">
        <v>8.2134600045944903E-2</v>
      </c>
      <c r="L93" s="75">
        <v>3.7360863440636298</v>
      </c>
      <c r="M93" s="78">
        <v>5.5249366439653801E-2</v>
      </c>
    </row>
    <row r="94" spans="1:13">
      <c r="A94" s="79">
        <v>2017</v>
      </c>
      <c r="B94" s="72" t="s">
        <v>914</v>
      </c>
      <c r="C94" s="73" t="s">
        <v>927</v>
      </c>
      <c r="D94" s="9" t="s">
        <v>961</v>
      </c>
      <c r="E94" s="9" t="s">
        <v>917</v>
      </c>
      <c r="F94" s="74">
        <v>10218641</v>
      </c>
      <c r="G94" s="75">
        <v>1.6260162601626001E-2</v>
      </c>
      <c r="H94" s="76">
        <v>4.8364256486786402E-4</v>
      </c>
      <c r="I94" s="75">
        <v>86.375770363979697</v>
      </c>
      <c r="J94" s="75">
        <v>24.985339953488999</v>
      </c>
      <c r="K94" s="77">
        <v>4.7421078556263201E-2</v>
      </c>
      <c r="L94" s="75">
        <v>3.31547548433368</v>
      </c>
      <c r="M94" s="78">
        <v>0.81622163617501498</v>
      </c>
    </row>
    <row r="95" spans="1:13">
      <c r="A95" s="79">
        <v>2017</v>
      </c>
      <c r="B95" s="72" t="s">
        <v>914</v>
      </c>
      <c r="C95" s="73" t="s">
        <v>927</v>
      </c>
      <c r="D95" s="9" t="s">
        <v>962</v>
      </c>
      <c r="E95" s="9" t="s">
        <v>917</v>
      </c>
      <c r="F95" s="74">
        <v>10218642</v>
      </c>
      <c r="G95" s="75">
        <v>1.6260162601626001E-2</v>
      </c>
      <c r="H95" s="76">
        <v>4.8364256486786402E-4</v>
      </c>
      <c r="I95" s="75">
        <v>86.375770363979697</v>
      </c>
      <c r="J95" s="75">
        <v>24.985339953488999</v>
      </c>
      <c r="K95" s="77">
        <v>4.7421078556263201E-2</v>
      </c>
      <c r="L95" s="75">
        <v>3.31547548433368</v>
      </c>
      <c r="M95" s="78">
        <v>0.22501691213438499</v>
      </c>
    </row>
    <row r="96" spans="1:13">
      <c r="A96" s="79">
        <v>2017</v>
      </c>
      <c r="B96" s="72" t="s">
        <v>914</v>
      </c>
      <c r="C96" s="73" t="s">
        <v>927</v>
      </c>
      <c r="D96" s="9" t="s">
        <v>963</v>
      </c>
      <c r="E96" s="9" t="s">
        <v>917</v>
      </c>
      <c r="F96" s="74">
        <v>10222543</v>
      </c>
      <c r="G96" s="75">
        <v>1.6260162601626001E-2</v>
      </c>
      <c r="H96" s="76">
        <v>4.8364256486786402E-4</v>
      </c>
      <c r="I96" s="75">
        <v>86.375770363979697</v>
      </c>
      <c r="J96" s="75">
        <v>24.985339953488999</v>
      </c>
      <c r="K96" s="77">
        <v>4.7421078556263201E-2</v>
      </c>
      <c r="L96" s="75">
        <v>3.31547548433368</v>
      </c>
      <c r="M96" s="78">
        <v>0.41987691851880099</v>
      </c>
    </row>
    <row r="97" spans="1:13">
      <c r="A97" s="79">
        <v>2017</v>
      </c>
      <c r="B97" s="72" t="s">
        <v>914</v>
      </c>
      <c r="C97" s="73" t="s">
        <v>925</v>
      </c>
      <c r="D97" s="9" t="s">
        <v>964</v>
      </c>
      <c r="E97" s="9" t="s">
        <v>917</v>
      </c>
      <c r="F97" s="74">
        <v>10222567</v>
      </c>
      <c r="G97" s="75">
        <v>5.08130081300813E-2</v>
      </c>
      <c r="H97" s="76">
        <v>2.0083878453782501E-4</v>
      </c>
      <c r="I97" s="75">
        <v>1.7360569133026</v>
      </c>
      <c r="J97" s="75">
        <v>0.47213123314935102</v>
      </c>
      <c r="K97" s="77">
        <v>5.3479462217781201E-2</v>
      </c>
      <c r="L97" s="75">
        <v>3.69715241560935</v>
      </c>
      <c r="M97" s="78">
        <v>7.1213934596038295E-2</v>
      </c>
    </row>
    <row r="98" spans="1:13">
      <c r="A98" s="79">
        <v>2017</v>
      </c>
      <c r="B98" s="72" t="s">
        <v>914</v>
      </c>
      <c r="C98" s="73" t="s">
        <v>927</v>
      </c>
      <c r="D98" s="9" t="s">
        <v>965</v>
      </c>
      <c r="E98" s="9" t="s">
        <v>917</v>
      </c>
      <c r="F98" s="74">
        <v>10222645</v>
      </c>
      <c r="G98" s="75">
        <v>1.6260162601626001E-2</v>
      </c>
      <c r="H98" s="76">
        <v>4.8364256486786402E-4</v>
      </c>
      <c r="I98" s="75">
        <v>86.375770363979697</v>
      </c>
      <c r="J98" s="75">
        <v>24.985339953488999</v>
      </c>
      <c r="K98" s="77">
        <v>4.7421078556263201E-2</v>
      </c>
      <c r="L98" s="75">
        <v>3.31547548433368</v>
      </c>
      <c r="M98" s="78">
        <v>0.24529252406243399</v>
      </c>
    </row>
    <row r="99" spans="1:13">
      <c r="A99" s="81">
        <v>2019</v>
      </c>
      <c r="B99" s="72" t="s">
        <v>914</v>
      </c>
      <c r="C99" s="73" t="s">
        <v>966</v>
      </c>
      <c r="D99" s="9" t="s">
        <v>967</v>
      </c>
      <c r="E99" s="9" t="s">
        <v>917</v>
      </c>
      <c r="F99" s="74">
        <v>10777311</v>
      </c>
      <c r="G99" s="75">
        <v>7.4418604651162804E-2</v>
      </c>
      <c r="H99" s="76">
        <v>8.6266992247091003E-4</v>
      </c>
      <c r="I99" s="75">
        <v>0.106910522306216</v>
      </c>
      <c r="J99" s="75">
        <v>3.2393368776413599E-2</v>
      </c>
      <c r="K99" s="77">
        <v>4.9400955003279803E-2</v>
      </c>
      <c r="L99" s="75">
        <v>3.0641553436482498</v>
      </c>
      <c r="M99" s="78">
        <v>2.9614380543741301E-2</v>
      </c>
    </row>
    <row r="100" spans="1:13">
      <c r="A100" s="81">
        <v>2019</v>
      </c>
      <c r="B100" s="72" t="s">
        <v>914</v>
      </c>
      <c r="C100" s="73" t="s">
        <v>966</v>
      </c>
      <c r="D100" s="9" t="s">
        <v>968</v>
      </c>
      <c r="E100" s="9" t="s">
        <v>917</v>
      </c>
      <c r="F100" s="74">
        <v>10777314</v>
      </c>
      <c r="G100" s="75">
        <v>7.4418604651162804E-2</v>
      </c>
      <c r="H100" s="76">
        <v>8.6266992247091003E-4</v>
      </c>
      <c r="I100" s="75">
        <v>0.106910522306216</v>
      </c>
      <c r="J100" s="75">
        <v>3.2393368776413599E-2</v>
      </c>
      <c r="K100" s="77">
        <v>4.9400955003279803E-2</v>
      </c>
      <c r="L100" s="75">
        <v>3.0641553436482498</v>
      </c>
      <c r="M100" s="78">
        <v>3.2346855999574903E-2</v>
      </c>
    </row>
    <row r="101" spans="1:13">
      <c r="A101" s="71">
        <v>2018</v>
      </c>
      <c r="B101" s="80" t="s">
        <v>921</v>
      </c>
      <c r="C101" s="73" t="s">
        <v>925</v>
      </c>
      <c r="D101" s="9" t="s">
        <v>969</v>
      </c>
      <c r="E101" s="9" t="s">
        <v>917</v>
      </c>
      <c r="F101" s="74">
        <v>11184147</v>
      </c>
      <c r="G101" s="75">
        <v>9.8726114649681507E-2</v>
      </c>
      <c r="H101" s="76">
        <v>3.23857339027841E-4</v>
      </c>
      <c r="I101" s="75">
        <v>2.9893591087133098</v>
      </c>
      <c r="J101" s="75">
        <v>0.84624385235452004</v>
      </c>
      <c r="K101" s="77">
        <v>7.6404795400316097E-2</v>
      </c>
      <c r="L101" s="75">
        <v>3.4896462568216702</v>
      </c>
      <c r="M101" s="78">
        <v>4.7694274788259203E-2</v>
      </c>
    </row>
    <row r="102" spans="1:13">
      <c r="A102" s="71">
        <v>2018</v>
      </c>
      <c r="B102" s="80" t="s">
        <v>921</v>
      </c>
      <c r="C102" s="73" t="s">
        <v>925</v>
      </c>
      <c r="D102" s="9" t="s">
        <v>970</v>
      </c>
      <c r="E102" s="9" t="s">
        <v>917</v>
      </c>
      <c r="F102" s="74">
        <v>11184220</v>
      </c>
      <c r="G102" s="75">
        <v>8.5987261146496796E-2</v>
      </c>
      <c r="H102" s="76">
        <v>3.7211331671656197E-4</v>
      </c>
      <c r="I102" s="75">
        <v>3.1332107274712802</v>
      </c>
      <c r="J102" s="75">
        <v>0.895606162904106</v>
      </c>
      <c r="K102" s="77">
        <v>7.4994187301296797E-2</v>
      </c>
      <c r="L102" s="75">
        <v>3.4293247877235999</v>
      </c>
      <c r="M102" s="78">
        <v>3.0328539416354699E-2</v>
      </c>
    </row>
    <row r="103" spans="1:13">
      <c r="A103" s="71">
        <v>2018</v>
      </c>
      <c r="B103" s="80" t="s">
        <v>921</v>
      </c>
      <c r="C103" s="73" t="s">
        <v>927</v>
      </c>
      <c r="D103" s="9" t="s">
        <v>970</v>
      </c>
      <c r="E103" s="9" t="s">
        <v>917</v>
      </c>
      <c r="F103" s="74">
        <v>11184220</v>
      </c>
      <c r="G103" s="75">
        <v>8.5987261146496796E-2</v>
      </c>
      <c r="H103" s="76">
        <v>1.9646813275645E-4</v>
      </c>
      <c r="I103" s="75">
        <v>100.096664088886</v>
      </c>
      <c r="J103" s="75">
        <v>27.406463237550302</v>
      </c>
      <c r="K103" s="77">
        <v>8.1454400064666199E-2</v>
      </c>
      <c r="L103" s="75">
        <v>3.7067078823897002</v>
      </c>
      <c r="M103" s="78">
        <v>3.22893034150009E-2</v>
      </c>
    </row>
    <row r="104" spans="1:13">
      <c r="A104" s="71">
        <v>2018</v>
      </c>
      <c r="B104" s="72" t="s">
        <v>914</v>
      </c>
      <c r="C104" s="73" t="s">
        <v>936</v>
      </c>
      <c r="D104" s="9" t="s">
        <v>971</v>
      </c>
      <c r="E104" s="9" t="s">
        <v>917</v>
      </c>
      <c r="F104" s="74">
        <v>11834505</v>
      </c>
      <c r="G104" s="75">
        <v>0.16857142857142901</v>
      </c>
      <c r="H104" s="76">
        <v>3.4877716053389898E-4</v>
      </c>
      <c r="I104" s="75">
        <v>1.6624140068069799</v>
      </c>
      <c r="J104" s="75">
        <v>0.471471286239524</v>
      </c>
      <c r="K104" s="77">
        <v>6.8579461238281098E-2</v>
      </c>
      <c r="L104" s="75">
        <v>3.4574519623256599</v>
      </c>
      <c r="M104" s="78">
        <v>7.4346972406190703E-2</v>
      </c>
    </row>
    <row r="105" spans="1:13">
      <c r="A105" s="71">
        <v>2018</v>
      </c>
      <c r="B105" s="72" t="s">
        <v>914</v>
      </c>
      <c r="C105" s="73" t="s">
        <v>927</v>
      </c>
      <c r="D105" s="9" t="s">
        <v>972</v>
      </c>
      <c r="E105" s="9" t="s">
        <v>917</v>
      </c>
      <c r="F105" s="74">
        <v>12402417</v>
      </c>
      <c r="G105" s="75">
        <v>4.7770700636942699E-2</v>
      </c>
      <c r="H105" s="76">
        <v>3.7446074179612601E-4</v>
      </c>
      <c r="I105" s="75">
        <v>-114.56036343031801</v>
      </c>
      <c r="J105" s="75">
        <v>32.7065752670146</v>
      </c>
      <c r="K105" s="77">
        <v>7.5169313344906993E-2</v>
      </c>
      <c r="L105" s="75">
        <v>3.42659370670955</v>
      </c>
      <c r="M105" s="78">
        <v>0.134992874790272</v>
      </c>
    </row>
    <row r="106" spans="1:13">
      <c r="A106" s="71">
        <v>2018</v>
      </c>
      <c r="B106" s="72" t="s">
        <v>914</v>
      </c>
      <c r="C106" s="73" t="s">
        <v>925</v>
      </c>
      <c r="D106" s="9" t="s">
        <v>972</v>
      </c>
      <c r="E106" s="9" t="s">
        <v>917</v>
      </c>
      <c r="F106" s="74">
        <v>12402417</v>
      </c>
      <c r="G106" s="75">
        <v>4.7770700636942699E-2</v>
      </c>
      <c r="H106" s="76">
        <v>3.38749688204948E-4</v>
      </c>
      <c r="I106" s="75">
        <v>-3.7511710254089898</v>
      </c>
      <c r="J106" s="75">
        <v>1.0634195125132699</v>
      </c>
      <c r="K106" s="77">
        <v>7.6195365153366307E-2</v>
      </c>
      <c r="L106" s="75">
        <v>3.4701210958546098</v>
      </c>
      <c r="M106" s="78">
        <v>0.138748606255299</v>
      </c>
    </row>
    <row r="107" spans="1:13">
      <c r="A107" s="71">
        <v>2018</v>
      </c>
      <c r="B107" s="80" t="s">
        <v>921</v>
      </c>
      <c r="C107" s="73" t="s">
        <v>927</v>
      </c>
      <c r="D107" s="9" t="s">
        <v>972</v>
      </c>
      <c r="E107" s="9" t="s">
        <v>917</v>
      </c>
      <c r="F107" s="74">
        <v>12402417</v>
      </c>
      <c r="G107" s="75">
        <v>4.7770700636942699E-2</v>
      </c>
      <c r="H107" s="76">
        <v>8.5323659761837607E-5</v>
      </c>
      <c r="I107" s="75">
        <v>-130.364579306606</v>
      </c>
      <c r="J107" s="75">
        <v>33.921433764799097</v>
      </c>
      <c r="K107" s="77">
        <v>8.9784902050859997E-2</v>
      </c>
      <c r="L107" s="75">
        <v>4.0689305247617096</v>
      </c>
      <c r="M107" s="78">
        <v>0.17480799663524299</v>
      </c>
    </row>
    <row r="108" spans="1:13">
      <c r="A108" s="71">
        <v>2018</v>
      </c>
      <c r="B108" s="80" t="s">
        <v>921</v>
      </c>
      <c r="C108" s="73" t="s">
        <v>925</v>
      </c>
      <c r="D108" s="9" t="s">
        <v>972</v>
      </c>
      <c r="E108" s="9" t="s">
        <v>917</v>
      </c>
      <c r="F108" s="74">
        <v>12402417</v>
      </c>
      <c r="G108" s="75">
        <v>4.7770700636942699E-2</v>
      </c>
      <c r="H108" s="76">
        <v>4.46676286731561E-5</v>
      </c>
      <c r="I108" s="75">
        <v>-4.4141032081403901</v>
      </c>
      <c r="J108" s="75">
        <v>1.1079101608731099</v>
      </c>
      <c r="K108" s="77">
        <v>9.6162630505414404E-2</v>
      </c>
      <c r="L108" s="75">
        <v>4.3500071028561003</v>
      </c>
      <c r="M108" s="78">
        <v>0.19212322390372599</v>
      </c>
    </row>
    <row r="109" spans="1:13">
      <c r="A109" s="71">
        <v>2018</v>
      </c>
      <c r="B109" s="80" t="s">
        <v>921</v>
      </c>
      <c r="C109" s="73" t="s">
        <v>930</v>
      </c>
      <c r="D109" s="9" t="s">
        <v>973</v>
      </c>
      <c r="E109" s="9" t="s">
        <v>917</v>
      </c>
      <c r="F109" s="74">
        <v>12621115</v>
      </c>
      <c r="G109" s="75">
        <v>0.32571428571428601</v>
      </c>
      <c r="H109" s="76">
        <v>5.0930425042594899E-4</v>
      </c>
      <c r="I109" s="75">
        <v>-0.14274565773468101</v>
      </c>
      <c r="J109" s="75">
        <v>4.1660875267734397E-2</v>
      </c>
      <c r="K109" s="77">
        <v>6.4885089919092004E-2</v>
      </c>
      <c r="L109" s="75">
        <v>3.2930226993808001</v>
      </c>
      <c r="M109" s="78">
        <v>0.24354802809901999</v>
      </c>
    </row>
    <row r="110" spans="1:13">
      <c r="A110" s="71">
        <v>2018</v>
      </c>
      <c r="B110" s="80" t="s">
        <v>921</v>
      </c>
      <c r="C110" s="73" t="s">
        <v>933</v>
      </c>
      <c r="D110" s="9" t="s">
        <v>974</v>
      </c>
      <c r="E110" s="9" t="s">
        <v>917</v>
      </c>
      <c r="F110" s="74">
        <v>12694874</v>
      </c>
      <c r="G110" s="75">
        <v>0.308571428571429</v>
      </c>
      <c r="H110" s="76">
        <v>7.1879342478261697E-4</v>
      </c>
      <c r="I110" s="75">
        <v>-47.047241824018798</v>
      </c>
      <c r="J110" s="75">
        <v>14.096335941490601</v>
      </c>
      <c r="K110" s="77">
        <v>6.1669308726220201E-2</v>
      </c>
      <c r="L110" s="75">
        <v>3.14339590428661</v>
      </c>
      <c r="M110" s="78">
        <v>0.131824274589182</v>
      </c>
    </row>
    <row r="111" spans="1:13">
      <c r="A111" s="71">
        <v>2018</v>
      </c>
      <c r="B111" s="80" t="s">
        <v>921</v>
      </c>
      <c r="C111" s="73" t="s">
        <v>933</v>
      </c>
      <c r="D111" s="9" t="s">
        <v>975</v>
      </c>
      <c r="E111" s="9" t="s">
        <v>917</v>
      </c>
      <c r="F111" s="74">
        <v>12694895</v>
      </c>
      <c r="G111" s="75">
        <v>0.30571428571428599</v>
      </c>
      <c r="H111" s="76">
        <v>8.7975072446405396E-4</v>
      </c>
      <c r="I111" s="75">
        <v>-46.073177362292498</v>
      </c>
      <c r="J111" s="75">
        <v>14.0282399970428</v>
      </c>
      <c r="K111" s="77">
        <v>5.97772631486213E-2</v>
      </c>
      <c r="L111" s="75">
        <v>3.0556403668563799</v>
      </c>
      <c r="M111" s="78">
        <v>1.7222386194614001E-2</v>
      </c>
    </row>
    <row r="112" spans="1:13">
      <c r="A112" s="81">
        <v>2019</v>
      </c>
      <c r="B112" s="72" t="s">
        <v>914</v>
      </c>
      <c r="C112" s="73" t="s">
        <v>922</v>
      </c>
      <c r="D112" s="9" t="s">
        <v>976</v>
      </c>
      <c r="E112" s="9" t="s">
        <v>917</v>
      </c>
      <c r="F112" s="74">
        <v>12695026</v>
      </c>
      <c r="G112" s="75">
        <v>0.28372093023255801</v>
      </c>
      <c r="H112" s="76">
        <v>7.2902560743882201E-4</v>
      </c>
      <c r="I112" s="75">
        <v>-1.2296347986452001</v>
      </c>
      <c r="J112" s="75">
        <v>0.36757244912343501</v>
      </c>
      <c r="K112" s="77">
        <v>5.0719416731524102E-2</v>
      </c>
      <c r="L112" s="75">
        <v>3.1372572165735799</v>
      </c>
      <c r="M112" s="78">
        <v>1.5234334286080601E-2</v>
      </c>
    </row>
    <row r="113" spans="1:13">
      <c r="A113" s="81">
        <v>2019</v>
      </c>
      <c r="B113" s="80" t="s">
        <v>921</v>
      </c>
      <c r="C113" s="73" t="s">
        <v>922</v>
      </c>
      <c r="D113" s="9" t="s">
        <v>976</v>
      </c>
      <c r="E113" s="9" t="s">
        <v>917</v>
      </c>
      <c r="F113" s="74">
        <v>12695026</v>
      </c>
      <c r="G113" s="75">
        <v>0.28372093023255801</v>
      </c>
      <c r="H113" s="76">
        <v>5.7327732767597595E-4</v>
      </c>
      <c r="I113" s="75">
        <v>-1.27640487048295</v>
      </c>
      <c r="J113" s="75">
        <v>0.37478261551047298</v>
      </c>
      <c r="K113" s="77">
        <v>5.2519122573012098E-2</v>
      </c>
      <c r="L113" s="75">
        <v>3.2416352336307299</v>
      </c>
      <c r="M113" s="78">
        <v>1.64152724805409E-2</v>
      </c>
    </row>
    <row r="114" spans="1:13">
      <c r="A114" s="81">
        <v>2019</v>
      </c>
      <c r="B114" s="72" t="s">
        <v>914</v>
      </c>
      <c r="C114" s="73" t="s">
        <v>924</v>
      </c>
      <c r="D114" s="9" t="s">
        <v>976</v>
      </c>
      <c r="E114" s="9" t="s">
        <v>917</v>
      </c>
      <c r="F114" s="74">
        <v>12695026</v>
      </c>
      <c r="G114" s="75">
        <v>0.28372093023255801</v>
      </c>
      <c r="H114" s="76">
        <v>5.0808947348028805E-4</v>
      </c>
      <c r="I114" s="75">
        <v>-32.439349627248802</v>
      </c>
      <c r="J114" s="75">
        <v>9.4309795050191205</v>
      </c>
      <c r="K114" s="77">
        <v>5.3542370975469399E-2</v>
      </c>
      <c r="L114" s="75">
        <v>3.2940598026429102</v>
      </c>
      <c r="M114" s="78">
        <v>1.64130697499787E-2</v>
      </c>
    </row>
    <row r="115" spans="1:13">
      <c r="A115" s="81">
        <v>2019</v>
      </c>
      <c r="B115" s="80" t="s">
        <v>921</v>
      </c>
      <c r="C115" s="73" t="s">
        <v>924</v>
      </c>
      <c r="D115" s="9" t="s">
        <v>976</v>
      </c>
      <c r="E115" s="9" t="s">
        <v>917</v>
      </c>
      <c r="F115" s="74">
        <v>12695026</v>
      </c>
      <c r="G115" s="75">
        <v>0.28372093023255801</v>
      </c>
      <c r="H115" s="76">
        <v>2.31720965794174E-4</v>
      </c>
      <c r="I115" s="75">
        <v>-35.199289057759898</v>
      </c>
      <c r="J115" s="75">
        <v>9.6885752635814004</v>
      </c>
      <c r="K115" s="77">
        <v>5.95451858548584E-2</v>
      </c>
      <c r="L115" s="75">
        <v>3.63503467006506</v>
      </c>
      <c r="M115" s="78">
        <v>1.9324724971882E-2</v>
      </c>
    </row>
    <row r="116" spans="1:13">
      <c r="A116" s="79">
        <v>2017</v>
      </c>
      <c r="B116" s="80" t="s">
        <v>921</v>
      </c>
      <c r="C116" s="73" t="s">
        <v>977</v>
      </c>
      <c r="D116" s="9" t="s">
        <v>978</v>
      </c>
      <c r="E116" s="9" t="s">
        <v>917</v>
      </c>
      <c r="F116" s="74">
        <v>13522751</v>
      </c>
      <c r="G116" s="75">
        <v>0.24652777777777801</v>
      </c>
      <c r="H116" s="76">
        <v>4.1020283473682499E-4</v>
      </c>
      <c r="I116" s="75">
        <v>85.441203365721293</v>
      </c>
      <c r="J116" s="75">
        <v>24.3929201778319</v>
      </c>
      <c r="K116" s="77">
        <v>4.1705842179981897E-2</v>
      </c>
      <c r="L116" s="75">
        <v>3.3870013427333601</v>
      </c>
      <c r="M116" s="78">
        <v>1.6124566170807299E-2</v>
      </c>
    </row>
    <row r="117" spans="1:13">
      <c r="A117" s="79">
        <v>2017</v>
      </c>
      <c r="B117" s="80" t="s">
        <v>921</v>
      </c>
      <c r="C117" s="73" t="s">
        <v>979</v>
      </c>
      <c r="D117" s="9" t="s">
        <v>978</v>
      </c>
      <c r="E117" s="9" t="s">
        <v>917</v>
      </c>
      <c r="F117" s="74">
        <v>13522751</v>
      </c>
      <c r="G117" s="75">
        <v>0.24652777777777801</v>
      </c>
      <c r="H117" s="76">
        <v>3.8645996822211101E-4</v>
      </c>
      <c r="I117" s="75">
        <v>1.76724642734819</v>
      </c>
      <c r="J117" s="75">
        <v>0.50235278416220297</v>
      </c>
      <c r="K117" s="77">
        <v>4.2061649916403501E-2</v>
      </c>
      <c r="L117" s="75">
        <v>3.41289548617168</v>
      </c>
      <c r="M117" s="78">
        <v>1.6641159537753199E-2</v>
      </c>
    </row>
    <row r="118" spans="1:13">
      <c r="A118" s="79">
        <v>2017</v>
      </c>
      <c r="B118" s="72" t="s">
        <v>914</v>
      </c>
      <c r="C118" s="73" t="s">
        <v>977</v>
      </c>
      <c r="D118" s="9" t="s">
        <v>978</v>
      </c>
      <c r="E118" s="9" t="s">
        <v>917</v>
      </c>
      <c r="F118" s="74">
        <v>13522751</v>
      </c>
      <c r="G118" s="75">
        <v>0.24652777777777801</v>
      </c>
      <c r="H118" s="76">
        <v>3.56576356655182E-4</v>
      </c>
      <c r="I118" s="75">
        <v>85.647508184915196</v>
      </c>
      <c r="J118" s="75">
        <v>24.193780682438501</v>
      </c>
      <c r="K118" s="77">
        <v>4.2580896909443E-2</v>
      </c>
      <c r="L118" s="75">
        <v>3.4478474567708801</v>
      </c>
      <c r="M118" s="78">
        <v>1.6202528365221701E-2</v>
      </c>
    </row>
    <row r="119" spans="1:13">
      <c r="A119" s="79">
        <v>2017</v>
      </c>
      <c r="B119" s="72" t="s">
        <v>914</v>
      </c>
      <c r="C119" s="73" t="s">
        <v>979</v>
      </c>
      <c r="D119" s="9" t="s">
        <v>978</v>
      </c>
      <c r="E119" s="9" t="s">
        <v>917</v>
      </c>
      <c r="F119" s="74">
        <v>13522751</v>
      </c>
      <c r="G119" s="75">
        <v>0.24652777777777801</v>
      </c>
      <c r="H119" s="76">
        <v>2.5038266084853697E-4</v>
      </c>
      <c r="I119" s="75">
        <v>1.8109963552831301</v>
      </c>
      <c r="J119" s="75">
        <v>0.49906630312817801</v>
      </c>
      <c r="K119" s="77">
        <v>4.46925948555255E-2</v>
      </c>
      <c r="L119" s="75">
        <v>3.60139574957716</v>
      </c>
      <c r="M119" s="78">
        <v>1.7475294846945901E-2</v>
      </c>
    </row>
    <row r="120" spans="1:13">
      <c r="A120" s="71">
        <v>2018</v>
      </c>
      <c r="B120" s="80" t="s">
        <v>921</v>
      </c>
      <c r="C120" s="73" t="s">
        <v>927</v>
      </c>
      <c r="D120" s="9" t="s">
        <v>980</v>
      </c>
      <c r="E120" s="9" t="s">
        <v>917</v>
      </c>
      <c r="F120" s="74">
        <v>13588477</v>
      </c>
      <c r="G120" s="75">
        <v>4.7770700636942699E-2</v>
      </c>
      <c r="H120" s="76">
        <v>2.1231396162609399E-4</v>
      </c>
      <c r="I120" s="75">
        <v>102.467627586292</v>
      </c>
      <c r="J120" s="75">
        <v>28.196998487598101</v>
      </c>
      <c r="K120" s="77">
        <v>8.0673492871892599E-2</v>
      </c>
      <c r="L120" s="75">
        <v>3.6730214459762398</v>
      </c>
      <c r="M120" s="78">
        <v>6.22875327731299E-2</v>
      </c>
    </row>
    <row r="121" spans="1:13">
      <c r="A121" s="71">
        <v>2018</v>
      </c>
      <c r="B121" s="72" t="s">
        <v>914</v>
      </c>
      <c r="C121" s="73" t="s">
        <v>927</v>
      </c>
      <c r="D121" s="9" t="s">
        <v>980</v>
      </c>
      <c r="E121" s="9" t="s">
        <v>917</v>
      </c>
      <c r="F121" s="74">
        <v>13588477</v>
      </c>
      <c r="G121" s="75">
        <v>4.7770700636942699E-2</v>
      </c>
      <c r="H121" s="76">
        <v>1.2485339885776099E-4</v>
      </c>
      <c r="I121" s="75">
        <v>104.916284810687</v>
      </c>
      <c r="J121" s="75">
        <v>27.866902791690499</v>
      </c>
      <c r="K121" s="77">
        <v>8.6327946283055998E-2</v>
      </c>
      <c r="L121" s="75">
        <v>3.9035996304445701</v>
      </c>
      <c r="M121" s="78">
        <v>6.53000589152265E-2</v>
      </c>
    </row>
    <row r="122" spans="1:13">
      <c r="A122" s="71">
        <v>2018</v>
      </c>
      <c r="B122" s="80" t="s">
        <v>921</v>
      </c>
      <c r="C122" s="73" t="s">
        <v>925</v>
      </c>
      <c r="D122" s="9" t="s">
        <v>980</v>
      </c>
      <c r="E122" s="9" t="s">
        <v>917</v>
      </c>
      <c r="F122" s="74">
        <v>13588477</v>
      </c>
      <c r="G122" s="75">
        <v>4.7770700636942699E-2</v>
      </c>
      <c r="H122" s="76">
        <v>2.6605969991814301E-5</v>
      </c>
      <c r="I122" s="75">
        <v>3.7295051364171798</v>
      </c>
      <c r="J122" s="75">
        <v>0.91117678385412304</v>
      </c>
      <c r="K122" s="77">
        <v>0.101212028588319</v>
      </c>
      <c r="L122" s="75">
        <v>4.5750209030834297</v>
      </c>
      <c r="M122" s="78">
        <v>7.9101187575145296E-2</v>
      </c>
    </row>
    <row r="123" spans="1:13">
      <c r="A123" s="71">
        <v>2018</v>
      </c>
      <c r="B123" s="72" t="s">
        <v>914</v>
      </c>
      <c r="C123" s="73" t="s">
        <v>925</v>
      </c>
      <c r="D123" s="9" t="s">
        <v>980</v>
      </c>
      <c r="E123" s="9" t="s">
        <v>917</v>
      </c>
      <c r="F123" s="74">
        <v>13588477</v>
      </c>
      <c r="G123" s="75">
        <v>4.7770700636942699E-2</v>
      </c>
      <c r="H123" s="76">
        <v>2.3367167127512999E-5</v>
      </c>
      <c r="I123" s="75">
        <v>3.7422973519432299</v>
      </c>
      <c r="J123" s="75">
        <v>0.90606270879975503</v>
      </c>
      <c r="K123" s="77">
        <v>0.10296255930027801</v>
      </c>
      <c r="L123" s="75">
        <v>4.6313939352527296</v>
      </c>
      <c r="M123" s="78">
        <v>7.9644752888902701E-2</v>
      </c>
    </row>
    <row r="124" spans="1:13">
      <c r="A124" s="71">
        <v>2018</v>
      </c>
      <c r="B124" s="80" t="s">
        <v>921</v>
      </c>
      <c r="C124" s="73" t="s">
        <v>927</v>
      </c>
      <c r="D124" s="9" t="s">
        <v>981</v>
      </c>
      <c r="E124" s="9" t="s">
        <v>917</v>
      </c>
      <c r="F124" s="74">
        <v>13588504</v>
      </c>
      <c r="G124" s="75">
        <v>4.7770700636942699E-2</v>
      </c>
      <c r="H124" s="76">
        <v>2.1231396162609399E-4</v>
      </c>
      <c r="I124" s="75">
        <v>102.467627586292</v>
      </c>
      <c r="J124" s="75">
        <v>28.196998487598101</v>
      </c>
      <c r="K124" s="77">
        <v>8.0673492871892599E-2</v>
      </c>
      <c r="L124" s="75">
        <v>3.6730214459762398</v>
      </c>
      <c r="M124" s="78">
        <v>0.115053646102864</v>
      </c>
    </row>
    <row r="125" spans="1:13">
      <c r="A125" s="71">
        <v>2018</v>
      </c>
      <c r="B125" s="72" t="s">
        <v>914</v>
      </c>
      <c r="C125" s="73" t="s">
        <v>927</v>
      </c>
      <c r="D125" s="9" t="s">
        <v>981</v>
      </c>
      <c r="E125" s="9" t="s">
        <v>917</v>
      </c>
      <c r="F125" s="74">
        <v>13588504</v>
      </c>
      <c r="G125" s="75">
        <v>4.7770700636942699E-2</v>
      </c>
      <c r="H125" s="76">
        <v>1.2485339885776099E-4</v>
      </c>
      <c r="I125" s="75">
        <v>104.916284810687</v>
      </c>
      <c r="J125" s="75">
        <v>27.866902791690499</v>
      </c>
      <c r="K125" s="77">
        <v>8.6327946283055998E-2</v>
      </c>
      <c r="L125" s="75">
        <v>3.9035996304445701</v>
      </c>
      <c r="M125" s="78">
        <v>0.120618196522462</v>
      </c>
    </row>
    <row r="126" spans="1:13">
      <c r="A126" s="71">
        <v>2018</v>
      </c>
      <c r="B126" s="80" t="s">
        <v>921</v>
      </c>
      <c r="C126" s="73" t="s">
        <v>925</v>
      </c>
      <c r="D126" s="9" t="s">
        <v>981</v>
      </c>
      <c r="E126" s="9" t="s">
        <v>917</v>
      </c>
      <c r="F126" s="74">
        <v>13588504</v>
      </c>
      <c r="G126" s="75">
        <v>4.7770700636942699E-2</v>
      </c>
      <c r="H126" s="76">
        <v>2.6605969991814301E-5</v>
      </c>
      <c r="I126" s="75">
        <v>3.7295051364171798</v>
      </c>
      <c r="J126" s="75">
        <v>0.91117678385412304</v>
      </c>
      <c r="K126" s="77">
        <v>0.101212028588319</v>
      </c>
      <c r="L126" s="75">
        <v>4.5750209030834297</v>
      </c>
      <c r="M126" s="78">
        <v>0.14611078070366401</v>
      </c>
    </row>
    <row r="127" spans="1:13">
      <c r="A127" s="71">
        <v>2018</v>
      </c>
      <c r="B127" s="72" t="s">
        <v>914</v>
      </c>
      <c r="C127" s="73" t="s">
        <v>925</v>
      </c>
      <c r="D127" s="9" t="s">
        <v>981</v>
      </c>
      <c r="E127" s="9" t="s">
        <v>917</v>
      </c>
      <c r="F127" s="74">
        <v>13588504</v>
      </c>
      <c r="G127" s="75">
        <v>4.7770700636942699E-2</v>
      </c>
      <c r="H127" s="76">
        <v>2.3367167127512999E-5</v>
      </c>
      <c r="I127" s="75">
        <v>3.7422973519432299</v>
      </c>
      <c r="J127" s="75">
        <v>0.90606270879975503</v>
      </c>
      <c r="K127" s="77">
        <v>0.10296255930027801</v>
      </c>
      <c r="L127" s="75">
        <v>4.6313939352527296</v>
      </c>
      <c r="M127" s="78">
        <v>0.147114820652888</v>
      </c>
    </row>
    <row r="128" spans="1:13">
      <c r="A128" s="71">
        <v>2018</v>
      </c>
      <c r="B128" s="80" t="s">
        <v>921</v>
      </c>
      <c r="C128" s="73" t="s">
        <v>927</v>
      </c>
      <c r="D128" s="9" t="s">
        <v>982</v>
      </c>
      <c r="E128" s="9" t="s">
        <v>917</v>
      </c>
      <c r="F128" s="74">
        <v>13588505</v>
      </c>
      <c r="G128" s="75">
        <v>5.0955414012738898E-2</v>
      </c>
      <c r="H128" s="76">
        <v>5.9255848016070499E-5</v>
      </c>
      <c r="I128" s="75">
        <v>101.621599923522</v>
      </c>
      <c r="J128" s="75">
        <v>25.902105008524298</v>
      </c>
      <c r="K128" s="77">
        <v>9.33871531047471E-2</v>
      </c>
      <c r="L128" s="75">
        <v>4.2272687822667203</v>
      </c>
      <c r="M128" s="78">
        <v>6.1263220416780402E-2</v>
      </c>
    </row>
    <row r="129" spans="1:13">
      <c r="A129" s="71">
        <v>2018</v>
      </c>
      <c r="B129" s="72" t="s">
        <v>914</v>
      </c>
      <c r="C129" s="73" t="s">
        <v>927</v>
      </c>
      <c r="D129" s="9" t="s">
        <v>982</v>
      </c>
      <c r="E129" s="9" t="s">
        <v>917</v>
      </c>
      <c r="F129" s="74">
        <v>13588505</v>
      </c>
      <c r="G129" s="75">
        <v>5.0955414012738898E-2</v>
      </c>
      <c r="H129" s="76">
        <v>3.5839366308860503E-5</v>
      </c>
      <c r="I129" s="75">
        <v>103.62433653352799</v>
      </c>
      <c r="J129" s="75">
        <v>25.646037761197402</v>
      </c>
      <c r="K129" s="77">
        <v>9.8763907923882302E-2</v>
      </c>
      <c r="L129" s="75">
        <v>4.4456396778882104</v>
      </c>
      <c r="M129" s="78">
        <v>6.3701739567541105E-2</v>
      </c>
    </row>
    <row r="130" spans="1:13">
      <c r="A130" s="71">
        <v>2018</v>
      </c>
      <c r="B130" s="80" t="s">
        <v>921</v>
      </c>
      <c r="C130" s="73" t="s">
        <v>925</v>
      </c>
      <c r="D130" s="9" t="s">
        <v>982</v>
      </c>
      <c r="E130" s="9" t="s">
        <v>917</v>
      </c>
      <c r="F130" s="74">
        <v>13588505</v>
      </c>
      <c r="G130" s="75">
        <v>5.0955414012738898E-2</v>
      </c>
      <c r="H130" s="76">
        <v>8.7888046265987897E-6</v>
      </c>
      <c r="I130" s="75">
        <v>3.6127772603262001</v>
      </c>
      <c r="J130" s="75">
        <v>0.83724444290494404</v>
      </c>
      <c r="K130" s="77">
        <v>0.111835424828887</v>
      </c>
      <c r="L130" s="75">
        <v>5.0560701897015399</v>
      </c>
      <c r="M130" s="78">
        <v>7.4227179412501704E-2</v>
      </c>
    </row>
    <row r="131" spans="1:13">
      <c r="A131" s="71">
        <v>2018</v>
      </c>
      <c r="B131" s="72" t="s">
        <v>914</v>
      </c>
      <c r="C131" s="73" t="s">
        <v>925</v>
      </c>
      <c r="D131" s="9" t="s">
        <v>982</v>
      </c>
      <c r="E131" s="9" t="s">
        <v>917</v>
      </c>
      <c r="F131" s="74">
        <v>13588505</v>
      </c>
      <c r="G131" s="75">
        <v>5.0955414012738898E-2</v>
      </c>
      <c r="H131" s="76">
        <v>8.58962830012801E-6</v>
      </c>
      <c r="I131" s="75">
        <v>3.61215538988893</v>
      </c>
      <c r="J131" s="75">
        <v>0.83385364414520302</v>
      </c>
      <c r="K131" s="77">
        <v>0.112656901876313</v>
      </c>
      <c r="L131" s="75">
        <v>5.0660256290320902</v>
      </c>
      <c r="M131" s="78">
        <v>7.4201628036128703E-2</v>
      </c>
    </row>
    <row r="132" spans="1:13">
      <c r="A132" s="71">
        <v>2018</v>
      </c>
      <c r="B132" s="80" t="s">
        <v>921</v>
      </c>
      <c r="C132" s="73" t="s">
        <v>927</v>
      </c>
      <c r="D132" s="9" t="s">
        <v>983</v>
      </c>
      <c r="E132" s="9" t="s">
        <v>917</v>
      </c>
      <c r="F132" s="74">
        <v>13588520</v>
      </c>
      <c r="G132" s="75">
        <v>4.7770700636942699E-2</v>
      </c>
      <c r="H132" s="76">
        <v>2.1231396162609399E-4</v>
      </c>
      <c r="I132" s="75">
        <v>102.467627586292</v>
      </c>
      <c r="J132" s="75">
        <v>28.196998487598101</v>
      </c>
      <c r="K132" s="77">
        <v>8.0673492871892599E-2</v>
      </c>
      <c r="L132" s="75">
        <v>3.6730214459762398</v>
      </c>
      <c r="M132" s="78">
        <v>6.22875327731299E-2</v>
      </c>
    </row>
    <row r="133" spans="1:13">
      <c r="A133" s="71">
        <v>2018</v>
      </c>
      <c r="B133" s="72" t="s">
        <v>914</v>
      </c>
      <c r="C133" s="73" t="s">
        <v>927</v>
      </c>
      <c r="D133" s="9" t="s">
        <v>983</v>
      </c>
      <c r="E133" s="9" t="s">
        <v>917</v>
      </c>
      <c r="F133" s="74">
        <v>13588520</v>
      </c>
      <c r="G133" s="75">
        <v>4.7770700636942699E-2</v>
      </c>
      <c r="H133" s="76">
        <v>1.2485339885776099E-4</v>
      </c>
      <c r="I133" s="75">
        <v>104.916284810687</v>
      </c>
      <c r="J133" s="75">
        <v>27.866902791690499</v>
      </c>
      <c r="K133" s="77">
        <v>8.6327946283055998E-2</v>
      </c>
      <c r="L133" s="75">
        <v>3.9035996304445701</v>
      </c>
      <c r="M133" s="78">
        <v>6.53000589152265E-2</v>
      </c>
    </row>
    <row r="134" spans="1:13">
      <c r="A134" s="71">
        <v>2018</v>
      </c>
      <c r="B134" s="80" t="s">
        <v>921</v>
      </c>
      <c r="C134" s="73" t="s">
        <v>925</v>
      </c>
      <c r="D134" s="9" t="s">
        <v>983</v>
      </c>
      <c r="E134" s="9" t="s">
        <v>917</v>
      </c>
      <c r="F134" s="74">
        <v>13588520</v>
      </c>
      <c r="G134" s="75">
        <v>4.7770700636942699E-2</v>
      </c>
      <c r="H134" s="76">
        <v>2.6605969991814301E-5</v>
      </c>
      <c r="I134" s="75">
        <v>3.7295051364171798</v>
      </c>
      <c r="J134" s="75">
        <v>0.91117678385412304</v>
      </c>
      <c r="K134" s="77">
        <v>0.101212028588319</v>
      </c>
      <c r="L134" s="75">
        <v>4.5750209030834297</v>
      </c>
      <c r="M134" s="78">
        <v>7.9101187575145296E-2</v>
      </c>
    </row>
    <row r="135" spans="1:13">
      <c r="A135" s="71">
        <v>2018</v>
      </c>
      <c r="B135" s="72" t="s">
        <v>914</v>
      </c>
      <c r="C135" s="73" t="s">
        <v>925</v>
      </c>
      <c r="D135" s="9" t="s">
        <v>983</v>
      </c>
      <c r="E135" s="9" t="s">
        <v>917</v>
      </c>
      <c r="F135" s="74">
        <v>13588520</v>
      </c>
      <c r="G135" s="75">
        <v>4.7770700636942699E-2</v>
      </c>
      <c r="H135" s="76">
        <v>2.3367167127512999E-5</v>
      </c>
      <c r="I135" s="75">
        <v>3.7422973519432299</v>
      </c>
      <c r="J135" s="75">
        <v>0.90606270879975503</v>
      </c>
      <c r="K135" s="77">
        <v>0.10296255930027801</v>
      </c>
      <c r="L135" s="75">
        <v>4.6313939352527296</v>
      </c>
      <c r="M135" s="78">
        <v>7.9644752888902701E-2</v>
      </c>
    </row>
    <row r="136" spans="1:13">
      <c r="A136" s="71">
        <v>2018</v>
      </c>
      <c r="B136" s="80" t="s">
        <v>921</v>
      </c>
      <c r="C136" s="73" t="s">
        <v>927</v>
      </c>
      <c r="D136" s="9" t="s">
        <v>984</v>
      </c>
      <c r="E136" s="9" t="s">
        <v>917</v>
      </c>
      <c r="F136" s="74">
        <v>13588526</v>
      </c>
      <c r="G136" s="75">
        <v>4.1401273885350302E-2</v>
      </c>
      <c r="H136" s="76">
        <v>1.2780321913815099E-4</v>
      </c>
      <c r="I136" s="75">
        <v>113.474472867846</v>
      </c>
      <c r="J136" s="75">
        <v>30.243447117027198</v>
      </c>
      <c r="K136" s="77">
        <v>8.5764703492290997E-2</v>
      </c>
      <c r="L136" s="75">
        <v>3.89345820692622</v>
      </c>
      <c r="M136" s="78">
        <v>0.40143148356221497</v>
      </c>
    </row>
    <row r="137" spans="1:13">
      <c r="A137" s="71">
        <v>2018</v>
      </c>
      <c r="B137" s="72" t="s">
        <v>914</v>
      </c>
      <c r="C137" s="73" t="s">
        <v>927</v>
      </c>
      <c r="D137" s="9" t="s">
        <v>984</v>
      </c>
      <c r="E137" s="9" t="s">
        <v>917</v>
      </c>
      <c r="F137" s="74">
        <v>13588526</v>
      </c>
      <c r="G137" s="75">
        <v>4.1401273885350302E-2</v>
      </c>
      <c r="H137" s="76">
        <v>9.3734113843697796E-5</v>
      </c>
      <c r="I137" s="75">
        <v>115.20982477410099</v>
      </c>
      <c r="J137" s="75">
        <v>30.0795458654394</v>
      </c>
      <c r="K137" s="77">
        <v>8.9208120467185195E-2</v>
      </c>
      <c r="L137" s="75">
        <v>4.0281023220496897</v>
      </c>
      <c r="M137" s="78">
        <v>0.41380345717306899</v>
      </c>
    </row>
    <row r="138" spans="1:13">
      <c r="A138" s="71">
        <v>2018</v>
      </c>
      <c r="B138" s="80" t="s">
        <v>921</v>
      </c>
      <c r="C138" s="73" t="s">
        <v>925</v>
      </c>
      <c r="D138" s="9" t="s">
        <v>984</v>
      </c>
      <c r="E138" s="9" t="s">
        <v>917</v>
      </c>
      <c r="F138" s="74">
        <v>13588526</v>
      </c>
      <c r="G138" s="75">
        <v>4.1401273885350302E-2</v>
      </c>
      <c r="H138" s="76">
        <v>8.4404643448194696E-5</v>
      </c>
      <c r="I138" s="75">
        <v>3.7814008322890298</v>
      </c>
      <c r="J138" s="75">
        <v>0.98332082158592804</v>
      </c>
      <c r="K138" s="77">
        <v>8.9892249775242794E-2</v>
      </c>
      <c r="L138" s="75">
        <v>4.0736336603831704</v>
      </c>
      <c r="M138" s="78">
        <v>0.42733978940455197</v>
      </c>
    </row>
    <row r="139" spans="1:13">
      <c r="A139" s="71">
        <v>2018</v>
      </c>
      <c r="B139" s="72" t="s">
        <v>914</v>
      </c>
      <c r="C139" s="73" t="s">
        <v>925</v>
      </c>
      <c r="D139" s="9" t="s">
        <v>984</v>
      </c>
      <c r="E139" s="9" t="s">
        <v>917</v>
      </c>
      <c r="F139" s="74">
        <v>13588526</v>
      </c>
      <c r="G139" s="75">
        <v>4.1401273885350302E-2</v>
      </c>
      <c r="H139" s="76">
        <v>8.3591004538672694E-5</v>
      </c>
      <c r="I139" s="75">
        <v>3.7710929100289801</v>
      </c>
      <c r="J139" s="75">
        <v>0.97800444527452701</v>
      </c>
      <c r="K139" s="77">
        <v>9.0354842680176101E-2</v>
      </c>
      <c r="L139" s="75">
        <v>4.07784045568794</v>
      </c>
      <c r="M139" s="78">
        <v>0.425013148230733</v>
      </c>
    </row>
    <row r="140" spans="1:13">
      <c r="A140" s="71">
        <v>2018</v>
      </c>
      <c r="B140" s="72" t="s">
        <v>914</v>
      </c>
      <c r="C140" s="73" t="s">
        <v>925</v>
      </c>
      <c r="D140" s="9" t="s">
        <v>985</v>
      </c>
      <c r="E140" s="9" t="s">
        <v>917</v>
      </c>
      <c r="F140" s="74">
        <v>13588637</v>
      </c>
      <c r="G140" s="75">
        <v>3.5031847133758003E-2</v>
      </c>
      <c r="H140" s="76">
        <v>1.9318526288170099E-4</v>
      </c>
      <c r="I140" s="75">
        <v>4.5859996840788702</v>
      </c>
      <c r="J140" s="75">
        <v>1.2519466230930101</v>
      </c>
      <c r="K140" s="77">
        <v>8.1916253992464605E-2</v>
      </c>
      <c r="L140" s="75">
        <v>3.71402600676769</v>
      </c>
      <c r="M140" s="78">
        <v>8.4349795128626198E-2</v>
      </c>
    </row>
    <row r="141" spans="1:13">
      <c r="A141" s="71">
        <v>2018</v>
      </c>
      <c r="B141" s="72" t="s">
        <v>914</v>
      </c>
      <c r="C141" s="73" t="s">
        <v>927</v>
      </c>
      <c r="D141" s="9" t="s">
        <v>985</v>
      </c>
      <c r="E141" s="9" t="s">
        <v>917</v>
      </c>
      <c r="F141" s="74">
        <v>13588637</v>
      </c>
      <c r="G141" s="75">
        <v>3.5031847133758003E-2</v>
      </c>
      <c r="H141" s="76">
        <v>1.45830687894973E-4</v>
      </c>
      <c r="I141" s="75">
        <v>143.58593656942099</v>
      </c>
      <c r="J141" s="75">
        <v>38.5049230117124</v>
      </c>
      <c r="K141" s="77">
        <v>8.4761890533260206E-2</v>
      </c>
      <c r="L141" s="75">
        <v>3.83615107559929</v>
      </c>
      <c r="M141" s="78">
        <v>8.6255537045616795E-2</v>
      </c>
    </row>
    <row r="142" spans="1:13">
      <c r="A142" s="71">
        <v>2018</v>
      </c>
      <c r="B142" s="80" t="s">
        <v>921</v>
      </c>
      <c r="C142" s="73" t="s">
        <v>927</v>
      </c>
      <c r="D142" s="9" t="s">
        <v>985</v>
      </c>
      <c r="E142" s="9" t="s">
        <v>917</v>
      </c>
      <c r="F142" s="74">
        <v>13588637</v>
      </c>
      <c r="G142" s="75">
        <v>3.5031847133758003E-2</v>
      </c>
      <c r="H142" s="76">
        <v>1.3119915941316599E-4</v>
      </c>
      <c r="I142" s="75">
        <v>145.44582700564001</v>
      </c>
      <c r="J142" s="75">
        <v>38.826589927132297</v>
      </c>
      <c r="K142" s="77">
        <v>8.5502760238056696E-2</v>
      </c>
      <c r="L142" s="75">
        <v>3.8820689474557302</v>
      </c>
      <c r="M142" s="78">
        <v>8.8504571490986297E-2</v>
      </c>
    </row>
    <row r="143" spans="1:13">
      <c r="A143" s="71">
        <v>2018</v>
      </c>
      <c r="B143" s="80" t="s">
        <v>921</v>
      </c>
      <c r="C143" s="73" t="s">
        <v>925</v>
      </c>
      <c r="D143" s="9" t="s">
        <v>985</v>
      </c>
      <c r="E143" s="9" t="s">
        <v>917</v>
      </c>
      <c r="F143" s="74">
        <v>13588637</v>
      </c>
      <c r="G143" s="75">
        <v>3.5031847133758003E-2</v>
      </c>
      <c r="H143" s="76">
        <v>1.03273075156631E-4</v>
      </c>
      <c r="I143" s="75">
        <v>4.80691502808524</v>
      </c>
      <c r="J143" s="75">
        <v>1.2648477090272801</v>
      </c>
      <c r="K143" s="77">
        <v>8.78888480585205E-2</v>
      </c>
      <c r="L143" s="75">
        <v>3.9860128908238401</v>
      </c>
      <c r="M143" s="78">
        <v>9.2672073753009704E-2</v>
      </c>
    </row>
    <row r="144" spans="1:13">
      <c r="A144" s="71">
        <v>2018</v>
      </c>
      <c r="B144" s="72" t="s">
        <v>914</v>
      </c>
      <c r="C144" s="73" t="s">
        <v>925</v>
      </c>
      <c r="D144" s="9" t="s">
        <v>986</v>
      </c>
      <c r="E144" s="9" t="s">
        <v>917</v>
      </c>
      <c r="F144" s="74">
        <v>13588680</v>
      </c>
      <c r="G144" s="75">
        <v>3.5031847133758003E-2</v>
      </c>
      <c r="H144" s="76">
        <v>1.9318526288170099E-4</v>
      </c>
      <c r="I144" s="75">
        <v>4.5859996840788702</v>
      </c>
      <c r="J144" s="75">
        <v>1.2519466230930101</v>
      </c>
      <c r="K144" s="77">
        <v>8.1916253992464605E-2</v>
      </c>
      <c r="L144" s="75">
        <v>3.71402600676769</v>
      </c>
      <c r="M144" s="78">
        <v>5.9948084102641901E-2</v>
      </c>
    </row>
    <row r="145" spans="1:13">
      <c r="A145" s="71">
        <v>2018</v>
      </c>
      <c r="B145" s="72" t="s">
        <v>914</v>
      </c>
      <c r="C145" s="73" t="s">
        <v>927</v>
      </c>
      <c r="D145" s="9" t="s">
        <v>986</v>
      </c>
      <c r="E145" s="9" t="s">
        <v>917</v>
      </c>
      <c r="F145" s="74">
        <v>13588680</v>
      </c>
      <c r="G145" s="75">
        <v>3.5031847133758003E-2</v>
      </c>
      <c r="H145" s="76">
        <v>1.45830687894973E-4</v>
      </c>
      <c r="I145" s="75">
        <v>143.58593656942099</v>
      </c>
      <c r="J145" s="75">
        <v>38.5049230117124</v>
      </c>
      <c r="K145" s="77">
        <v>8.4761890533260206E-2</v>
      </c>
      <c r="L145" s="75">
        <v>3.83615107559929</v>
      </c>
      <c r="M145" s="78">
        <v>6.1302510352800203E-2</v>
      </c>
    </row>
    <row r="146" spans="1:13">
      <c r="A146" s="71">
        <v>2018</v>
      </c>
      <c r="B146" s="80" t="s">
        <v>921</v>
      </c>
      <c r="C146" s="73" t="s">
        <v>927</v>
      </c>
      <c r="D146" s="9" t="s">
        <v>986</v>
      </c>
      <c r="E146" s="9" t="s">
        <v>917</v>
      </c>
      <c r="F146" s="74">
        <v>13588680</v>
      </c>
      <c r="G146" s="75">
        <v>3.5031847133758003E-2</v>
      </c>
      <c r="H146" s="76">
        <v>1.3119915941316599E-4</v>
      </c>
      <c r="I146" s="75">
        <v>145.44582700564001</v>
      </c>
      <c r="J146" s="75">
        <v>38.826589927132297</v>
      </c>
      <c r="K146" s="77">
        <v>8.5502760238056696E-2</v>
      </c>
      <c r="L146" s="75">
        <v>3.8820689474557302</v>
      </c>
      <c r="M146" s="78">
        <v>6.2900917389535196E-2</v>
      </c>
    </row>
    <row r="147" spans="1:13">
      <c r="A147" s="71">
        <v>2018</v>
      </c>
      <c r="B147" s="80" t="s">
        <v>921</v>
      </c>
      <c r="C147" s="73" t="s">
        <v>925</v>
      </c>
      <c r="D147" s="9" t="s">
        <v>986</v>
      </c>
      <c r="E147" s="9" t="s">
        <v>917</v>
      </c>
      <c r="F147" s="74">
        <v>13588680</v>
      </c>
      <c r="G147" s="75">
        <v>3.5031847133758003E-2</v>
      </c>
      <c r="H147" s="76">
        <v>1.03273075156631E-4</v>
      </c>
      <c r="I147" s="75">
        <v>4.80691502808524</v>
      </c>
      <c r="J147" s="75">
        <v>1.2648477090272801</v>
      </c>
      <c r="K147" s="77">
        <v>8.78888480585205E-2</v>
      </c>
      <c r="L147" s="75">
        <v>3.9860128908238401</v>
      </c>
      <c r="M147" s="78">
        <v>6.5862795076620906E-2</v>
      </c>
    </row>
    <row r="148" spans="1:13">
      <c r="A148" s="79">
        <v>2017</v>
      </c>
      <c r="B148" s="72" t="s">
        <v>914</v>
      </c>
      <c r="C148" s="73" t="s">
        <v>927</v>
      </c>
      <c r="D148" s="9" t="s">
        <v>987</v>
      </c>
      <c r="E148" s="9" t="s">
        <v>917</v>
      </c>
      <c r="F148" s="74">
        <v>14830667</v>
      </c>
      <c r="G148" s="75">
        <v>1.8292682926829298E-2</v>
      </c>
      <c r="H148" s="76">
        <v>7.4402138252142002E-6</v>
      </c>
      <c r="I148" s="75">
        <v>100.78923286765399</v>
      </c>
      <c r="J148" s="75">
        <v>22.889139302003901</v>
      </c>
      <c r="K148" s="77">
        <v>7.5793367277071894E-2</v>
      </c>
      <c r="L148" s="75">
        <v>5.1284145830325896</v>
      </c>
      <c r="M148" s="78">
        <v>1.14570348759563</v>
      </c>
    </row>
    <row r="149" spans="1:13">
      <c r="A149" s="79">
        <v>2017</v>
      </c>
      <c r="B149" s="72" t="s">
        <v>914</v>
      </c>
      <c r="C149" s="73" t="s">
        <v>927</v>
      </c>
      <c r="D149" s="9" t="s">
        <v>988</v>
      </c>
      <c r="E149" s="9" t="s">
        <v>917</v>
      </c>
      <c r="F149" s="74">
        <v>14830684</v>
      </c>
      <c r="G149" s="75">
        <v>1.8292682926829298E-2</v>
      </c>
      <c r="H149" s="76">
        <v>7.4402138252142002E-6</v>
      </c>
      <c r="I149" s="75">
        <v>100.78923286765399</v>
      </c>
      <c r="J149" s="75">
        <v>22.889139302003901</v>
      </c>
      <c r="K149" s="77">
        <v>7.5793367277071894E-2</v>
      </c>
      <c r="L149" s="75">
        <v>5.1284145830325896</v>
      </c>
      <c r="M149" s="78">
        <v>0.88560899422883399</v>
      </c>
    </row>
    <row r="150" spans="1:13">
      <c r="A150" s="81">
        <v>2019</v>
      </c>
      <c r="B150" s="80" t="s">
        <v>921</v>
      </c>
      <c r="C150" s="73" t="s">
        <v>924</v>
      </c>
      <c r="D150" s="9" t="s">
        <v>989</v>
      </c>
      <c r="E150" s="9" t="s">
        <v>917</v>
      </c>
      <c r="F150" s="74">
        <v>14846862</v>
      </c>
      <c r="G150" s="75">
        <v>5.1162790697674397E-2</v>
      </c>
      <c r="H150" s="76">
        <v>6.0552908688672898E-4</v>
      </c>
      <c r="I150" s="75">
        <v>45.982332484625999</v>
      </c>
      <c r="J150" s="75">
        <v>13.5581425488504</v>
      </c>
      <c r="K150" s="77">
        <v>5.2092816726629902E-2</v>
      </c>
      <c r="L150" s="75">
        <v>3.2178649904713899</v>
      </c>
      <c r="M150" s="78">
        <v>1.7020127854365401E-2</v>
      </c>
    </row>
    <row r="151" spans="1:13">
      <c r="A151" s="81">
        <v>2019</v>
      </c>
      <c r="B151" s="80" t="s">
        <v>921</v>
      </c>
      <c r="C151" s="73" t="s">
        <v>924</v>
      </c>
      <c r="D151" s="9" t="s">
        <v>990</v>
      </c>
      <c r="E151" s="9" t="s">
        <v>917</v>
      </c>
      <c r="F151" s="74">
        <v>14846863</v>
      </c>
      <c r="G151" s="75">
        <v>5.1162790697674397E-2</v>
      </c>
      <c r="H151" s="76">
        <v>6.0552908688672898E-4</v>
      </c>
      <c r="I151" s="75">
        <v>45.982332484625999</v>
      </c>
      <c r="J151" s="75">
        <v>13.5581425488504</v>
      </c>
      <c r="K151" s="77">
        <v>5.2092816726629902E-2</v>
      </c>
      <c r="L151" s="75">
        <v>3.2178649904713899</v>
      </c>
      <c r="M151" s="78">
        <v>1.2953742628076101E-2</v>
      </c>
    </row>
    <row r="152" spans="1:13">
      <c r="A152" s="71">
        <v>2018</v>
      </c>
      <c r="B152" s="80" t="s">
        <v>921</v>
      </c>
      <c r="C152" s="73" t="s">
        <v>932</v>
      </c>
      <c r="D152" s="9" t="s">
        <v>991</v>
      </c>
      <c r="E152" s="9" t="s">
        <v>917</v>
      </c>
      <c r="F152" s="74">
        <v>15560167</v>
      </c>
      <c r="G152" s="75">
        <v>2.2857142857142899E-2</v>
      </c>
      <c r="H152" s="76">
        <v>6.9322721695242405E-4</v>
      </c>
      <c r="I152" s="75">
        <v>0.19570253987734801</v>
      </c>
      <c r="J152" s="75">
        <v>5.8471005846589499E-2</v>
      </c>
      <c r="K152" s="77">
        <v>6.2007963810050401E-2</v>
      </c>
      <c r="L152" s="75">
        <v>3.1591243946883401</v>
      </c>
      <c r="M152" s="78">
        <v>0.370289482638408</v>
      </c>
    </row>
    <row r="153" spans="1:13">
      <c r="A153" s="71">
        <v>2018</v>
      </c>
      <c r="B153" s="80" t="s">
        <v>921</v>
      </c>
      <c r="C153" s="73" t="s">
        <v>930</v>
      </c>
      <c r="D153" s="9" t="s">
        <v>991</v>
      </c>
      <c r="E153" s="9" t="s">
        <v>917</v>
      </c>
      <c r="F153" s="74">
        <v>15560167</v>
      </c>
      <c r="G153" s="75">
        <v>2.2857142857142899E-2</v>
      </c>
      <c r="H153" s="76">
        <v>3.7028954005580698E-4</v>
      </c>
      <c r="I153" s="75">
        <v>0.18459801216310401</v>
      </c>
      <c r="J153" s="75">
        <v>5.26447845986973E-2</v>
      </c>
      <c r="K153" s="77">
        <v>6.7848139646996306E-2</v>
      </c>
      <c r="L153" s="75">
        <v>3.4314585557339901</v>
      </c>
      <c r="M153" s="78">
        <v>0.39297522448897199</v>
      </c>
    </row>
    <row r="154" spans="1:13">
      <c r="A154" s="71">
        <v>2018</v>
      </c>
      <c r="B154" s="72" t="s">
        <v>914</v>
      </c>
      <c r="C154" s="73" t="s">
        <v>932</v>
      </c>
      <c r="D154" s="9" t="s">
        <v>991</v>
      </c>
      <c r="E154" s="9" t="s">
        <v>917</v>
      </c>
      <c r="F154" s="74">
        <v>15560167</v>
      </c>
      <c r="G154" s="75">
        <v>2.2857142857142899E-2</v>
      </c>
      <c r="H154" s="76">
        <v>3.2534473472856303E-5</v>
      </c>
      <c r="I154" s="75">
        <v>0.24520424571735999</v>
      </c>
      <c r="J154" s="75">
        <v>6.02368575372699E-2</v>
      </c>
      <c r="K154" s="77">
        <v>9.0342972573676503E-2</v>
      </c>
      <c r="L154" s="75">
        <v>4.4876562173513204</v>
      </c>
      <c r="M154" s="78">
        <v>0.58130548954787897</v>
      </c>
    </row>
    <row r="155" spans="1:13">
      <c r="A155" s="71">
        <v>2018</v>
      </c>
      <c r="B155" s="72" t="s">
        <v>914</v>
      </c>
      <c r="C155" s="73" t="s">
        <v>930</v>
      </c>
      <c r="D155" s="9" t="s">
        <v>991</v>
      </c>
      <c r="E155" s="9" t="s">
        <v>917</v>
      </c>
      <c r="F155" s="74">
        <v>15560167</v>
      </c>
      <c r="G155" s="75">
        <v>2.2857142857142899E-2</v>
      </c>
      <c r="H155" s="76">
        <v>2.1799027858395999E-5</v>
      </c>
      <c r="I155" s="75">
        <v>0.22460183338551601</v>
      </c>
      <c r="J155" s="75">
        <v>5.4056107200262701E-2</v>
      </c>
      <c r="K155" s="77">
        <v>9.3940621989371295E-2</v>
      </c>
      <c r="L155" s="75">
        <v>4.66156287360403</v>
      </c>
      <c r="M155" s="78">
        <v>0.58175178521054605</v>
      </c>
    </row>
    <row r="156" spans="1:13">
      <c r="A156" s="71">
        <v>2018</v>
      </c>
      <c r="B156" s="72" t="s">
        <v>914</v>
      </c>
      <c r="C156" s="73" t="s">
        <v>930</v>
      </c>
      <c r="D156" s="9" t="s">
        <v>992</v>
      </c>
      <c r="E156" s="9" t="s">
        <v>917</v>
      </c>
      <c r="F156" s="74">
        <v>15560598</v>
      </c>
      <c r="G156" s="75">
        <v>9.1428571428571401E-2</v>
      </c>
      <c r="H156" s="76">
        <v>4.9085524744595999E-4</v>
      </c>
      <c r="I156" s="75">
        <v>9.2909552451609603E-2</v>
      </c>
      <c r="J156" s="75">
        <v>2.70083181935106E-2</v>
      </c>
      <c r="K156" s="77">
        <v>6.5386249980748407E-2</v>
      </c>
      <c r="L156" s="75">
        <v>3.3090465618566398</v>
      </c>
      <c r="M156" s="78">
        <v>5.4746556738403999E-2</v>
      </c>
    </row>
    <row r="157" spans="1:13">
      <c r="A157" s="81">
        <v>2019</v>
      </c>
      <c r="B157" s="72" t="s">
        <v>914</v>
      </c>
      <c r="C157" s="73" t="s">
        <v>959</v>
      </c>
      <c r="D157" s="9" t="s">
        <v>993</v>
      </c>
      <c r="E157" s="9" t="s">
        <v>917</v>
      </c>
      <c r="F157" s="74">
        <v>16858259</v>
      </c>
      <c r="G157" s="75">
        <v>0.23953488372092999</v>
      </c>
      <c r="H157" s="76">
        <v>5.6122173702684796E-4</v>
      </c>
      <c r="I157" s="75">
        <v>1.4215391142114</v>
      </c>
      <c r="J157" s="75">
        <v>0.41639512457306599</v>
      </c>
      <c r="K157" s="77">
        <v>5.2765472349692602E-2</v>
      </c>
      <c r="L157" s="75">
        <v>3.2508655163892399</v>
      </c>
      <c r="M157" s="78">
        <v>5.23790827749935E-2</v>
      </c>
    </row>
    <row r="158" spans="1:13">
      <c r="A158" s="71">
        <v>2018</v>
      </c>
      <c r="B158" s="80" t="s">
        <v>921</v>
      </c>
      <c r="C158" s="73" t="s">
        <v>925</v>
      </c>
      <c r="D158" s="9" t="s">
        <v>994</v>
      </c>
      <c r="E158" s="9" t="s">
        <v>917</v>
      </c>
      <c r="F158" s="74">
        <v>17161440</v>
      </c>
      <c r="G158" s="75">
        <v>2.8662420382165599E-2</v>
      </c>
      <c r="H158" s="76">
        <v>1.15856073490622E-4</v>
      </c>
      <c r="I158" s="75">
        <v>-4.1027947686480202</v>
      </c>
      <c r="J158" s="75">
        <v>1.08700888839579</v>
      </c>
      <c r="K158" s="77">
        <v>8.67439135170507E-2</v>
      </c>
      <c r="L158" s="75">
        <v>3.9360811943787599</v>
      </c>
      <c r="M158" s="78">
        <v>0.51152238988531296</v>
      </c>
    </row>
    <row r="159" spans="1:13">
      <c r="A159" s="79">
        <v>2017</v>
      </c>
      <c r="B159" s="72" t="s">
        <v>914</v>
      </c>
      <c r="C159" s="73" t="s">
        <v>979</v>
      </c>
      <c r="D159" s="9" t="s">
        <v>995</v>
      </c>
      <c r="E159" s="9" t="s">
        <v>917</v>
      </c>
      <c r="F159" s="74">
        <v>17417480</v>
      </c>
      <c r="G159" s="75">
        <v>2.4305555555555601E-2</v>
      </c>
      <c r="H159" s="76">
        <v>9.51312502578685E-4</v>
      </c>
      <c r="I159" s="75">
        <v>-5.1535559510715698</v>
      </c>
      <c r="J159" s="75">
        <v>1.57035819582044</v>
      </c>
      <c r="K159" s="77">
        <v>3.6705313697878897E-2</v>
      </c>
      <c r="L159" s="75">
        <v>3.0216767955214601</v>
      </c>
      <c r="M159" s="78">
        <v>3.9033245817506598E-2</v>
      </c>
    </row>
    <row r="160" spans="1:13">
      <c r="A160" s="79">
        <v>2017</v>
      </c>
      <c r="B160" s="72" t="s">
        <v>914</v>
      </c>
      <c r="C160" s="73" t="s">
        <v>977</v>
      </c>
      <c r="D160" s="9" t="s">
        <v>995</v>
      </c>
      <c r="E160" s="9" t="s">
        <v>917</v>
      </c>
      <c r="F160" s="74">
        <v>17417480</v>
      </c>
      <c r="G160" s="75">
        <v>2.4305555555555601E-2</v>
      </c>
      <c r="H160" s="76">
        <v>8.4939859654266305E-4</v>
      </c>
      <c r="I160" s="75">
        <v>-255.245368066813</v>
      </c>
      <c r="J160" s="75">
        <v>77.053381343053601</v>
      </c>
      <c r="K160" s="77">
        <v>3.7384581586321401E-2</v>
      </c>
      <c r="L160" s="75">
        <v>3.07088846092749</v>
      </c>
      <c r="M160" s="78">
        <v>3.9691762288817399E-2</v>
      </c>
    </row>
    <row r="161" spans="1:13">
      <c r="A161" s="79">
        <v>2017</v>
      </c>
      <c r="B161" s="80" t="s">
        <v>921</v>
      </c>
      <c r="C161" s="73" t="s">
        <v>977</v>
      </c>
      <c r="D161" s="9" t="s">
        <v>995</v>
      </c>
      <c r="E161" s="9" t="s">
        <v>917</v>
      </c>
      <c r="F161" s="74">
        <v>17417480</v>
      </c>
      <c r="G161" s="75">
        <v>2.4305555555555601E-2</v>
      </c>
      <c r="H161" s="76">
        <v>5.2431667464686099E-4</v>
      </c>
      <c r="I161" s="75">
        <v>-264.71907019473502</v>
      </c>
      <c r="J161" s="75">
        <v>76.968806731700695</v>
      </c>
      <c r="K161" s="77">
        <v>4.02402122636938E-2</v>
      </c>
      <c r="L161" s="75">
        <v>3.28040633036187</v>
      </c>
      <c r="M161" s="78">
        <v>4.26928453111559E-2</v>
      </c>
    </row>
    <row r="162" spans="1:13">
      <c r="A162" s="79">
        <v>2017</v>
      </c>
      <c r="B162" s="80" t="s">
        <v>921</v>
      </c>
      <c r="C162" s="73" t="s">
        <v>979</v>
      </c>
      <c r="D162" s="9" t="s">
        <v>995</v>
      </c>
      <c r="E162" s="9" t="s">
        <v>917</v>
      </c>
      <c r="F162" s="74">
        <v>17417480</v>
      </c>
      <c r="G162" s="75">
        <v>2.4305555555555601E-2</v>
      </c>
      <c r="H162" s="76">
        <v>4.7842687256702401E-4</v>
      </c>
      <c r="I162" s="75">
        <v>-5.4154955027749496</v>
      </c>
      <c r="J162" s="75">
        <v>1.5637735034456901</v>
      </c>
      <c r="K162" s="77">
        <v>4.0787308532452E-2</v>
      </c>
      <c r="L162" s="75">
        <v>3.3201844346220599</v>
      </c>
      <c r="M162" s="78">
        <v>4.3101965481233101E-2</v>
      </c>
    </row>
    <row r="163" spans="1:13">
      <c r="A163" s="79">
        <v>2017</v>
      </c>
      <c r="B163" s="80" t="s">
        <v>921</v>
      </c>
      <c r="C163" s="73" t="s">
        <v>996</v>
      </c>
      <c r="D163" s="9" t="s">
        <v>997</v>
      </c>
      <c r="E163" s="9" t="s">
        <v>917</v>
      </c>
      <c r="F163" s="74">
        <v>18381134</v>
      </c>
      <c r="G163" s="75">
        <v>0.15243902439024401</v>
      </c>
      <c r="H163" s="76">
        <v>6.83180408798758E-4</v>
      </c>
      <c r="I163" s="75">
        <v>-5.09317403006979E-2</v>
      </c>
      <c r="J163" s="75">
        <v>1.5136630878455E-2</v>
      </c>
      <c r="K163" s="77">
        <v>4.4980869789983301E-2</v>
      </c>
      <c r="L163" s="75">
        <v>3.1654645961723702</v>
      </c>
      <c r="M163" s="78">
        <v>1.2272244131970001E-2</v>
      </c>
    </row>
    <row r="164" spans="1:13">
      <c r="A164" s="79">
        <v>2017</v>
      </c>
      <c r="B164" s="72" t="s">
        <v>914</v>
      </c>
      <c r="C164" s="73" t="s">
        <v>996</v>
      </c>
      <c r="D164" s="9" t="s">
        <v>997</v>
      </c>
      <c r="E164" s="9" t="s">
        <v>917</v>
      </c>
      <c r="F164" s="74">
        <v>18381134</v>
      </c>
      <c r="G164" s="75">
        <v>0.15243902439024401</v>
      </c>
      <c r="H164" s="76">
        <v>6.3012753891259496E-4</v>
      </c>
      <c r="I164" s="75">
        <v>-5.2113677187675497E-2</v>
      </c>
      <c r="J164" s="75">
        <v>1.5381510083868099E-2</v>
      </c>
      <c r="K164" s="77">
        <v>4.5590787403063902E-2</v>
      </c>
      <c r="L164" s="75">
        <v>3.2005715396890699</v>
      </c>
      <c r="M164" s="78">
        <v>1.28484397140518E-2</v>
      </c>
    </row>
    <row r="165" spans="1:13">
      <c r="A165" s="71">
        <v>2018</v>
      </c>
      <c r="B165" s="80" t="s">
        <v>921</v>
      </c>
      <c r="C165" s="73" t="s">
        <v>996</v>
      </c>
      <c r="D165" s="9" t="s">
        <v>997</v>
      </c>
      <c r="E165" s="9" t="s">
        <v>917</v>
      </c>
      <c r="F165" s="74">
        <v>18381134</v>
      </c>
      <c r="G165" s="75">
        <v>0.152866242038217</v>
      </c>
      <c r="H165" s="76">
        <v>4.64361880744283E-4</v>
      </c>
      <c r="I165" s="75">
        <v>-6.5833089701904199E-2</v>
      </c>
      <c r="J165" s="75">
        <v>1.9118947910731598E-2</v>
      </c>
      <c r="K165" s="77">
        <v>7.2738631449231095E-2</v>
      </c>
      <c r="L165" s="75">
        <v>3.3331434385068701</v>
      </c>
      <c r="M165" s="78">
        <v>3.31492579941291E-2</v>
      </c>
    </row>
    <row r="166" spans="1:13">
      <c r="A166" s="71">
        <v>2018</v>
      </c>
      <c r="B166" s="72" t="s">
        <v>914</v>
      </c>
      <c r="C166" s="73" t="s">
        <v>996</v>
      </c>
      <c r="D166" s="9" t="s">
        <v>997</v>
      </c>
      <c r="E166" s="9" t="s">
        <v>917</v>
      </c>
      <c r="F166" s="74">
        <v>18381134</v>
      </c>
      <c r="G166" s="75">
        <v>0.152866242038217</v>
      </c>
      <c r="H166" s="76">
        <v>2.83635856433553E-4</v>
      </c>
      <c r="I166" s="75">
        <v>-6.4119994305146297E-2</v>
      </c>
      <c r="J166" s="75">
        <v>1.7956066787439998E-2</v>
      </c>
      <c r="K166" s="77">
        <v>7.8009494478019997E-2</v>
      </c>
      <c r="L166" s="75">
        <v>3.5472388677523998</v>
      </c>
      <c r="M166" s="78">
        <v>3.1446497857936399E-2</v>
      </c>
    </row>
    <row r="167" spans="1:13">
      <c r="A167" s="71">
        <v>2018</v>
      </c>
      <c r="B167" s="80" t="s">
        <v>921</v>
      </c>
      <c r="C167" s="73" t="s">
        <v>936</v>
      </c>
      <c r="D167" s="9" t="s">
        <v>998</v>
      </c>
      <c r="E167" s="9" t="s">
        <v>917</v>
      </c>
      <c r="F167" s="74">
        <v>18407075</v>
      </c>
      <c r="G167" s="75">
        <v>3.1428571428571403E-2</v>
      </c>
      <c r="H167" s="76">
        <v>9.0587194658976603E-4</v>
      </c>
      <c r="I167" s="75">
        <v>-3.5880761367020702</v>
      </c>
      <c r="J167" s="75">
        <v>1.09508245734775</v>
      </c>
      <c r="K167" s="77">
        <v>5.9502940459216398E-2</v>
      </c>
      <c r="L167" s="75">
        <v>3.04293318954169</v>
      </c>
      <c r="M167" s="78">
        <v>0.12711838582316701</v>
      </c>
    </row>
    <row r="168" spans="1:13">
      <c r="A168" s="71">
        <v>2018</v>
      </c>
      <c r="B168" s="72" t="s">
        <v>914</v>
      </c>
      <c r="C168" s="73" t="s">
        <v>936</v>
      </c>
      <c r="D168" s="9" t="s">
        <v>998</v>
      </c>
      <c r="E168" s="9" t="s">
        <v>917</v>
      </c>
      <c r="F168" s="74">
        <v>18407075</v>
      </c>
      <c r="G168" s="75">
        <v>3.1428571428571403E-2</v>
      </c>
      <c r="H168" s="76">
        <v>7.7417051459359996E-4</v>
      </c>
      <c r="I168" s="75">
        <v>-3.5912306124299098</v>
      </c>
      <c r="J168" s="75">
        <v>1.0810894156761099</v>
      </c>
      <c r="K168" s="77">
        <v>6.1108954600137801E-2</v>
      </c>
      <c r="L168" s="75">
        <v>3.1111633734370399</v>
      </c>
      <c r="M168" s="78">
        <v>0.12734199764989201</v>
      </c>
    </row>
    <row r="169" spans="1:13">
      <c r="A169" s="71">
        <v>2018</v>
      </c>
      <c r="B169" s="80" t="s">
        <v>921</v>
      </c>
      <c r="C169" s="73" t="s">
        <v>936</v>
      </c>
      <c r="D169" s="9" t="s">
        <v>999</v>
      </c>
      <c r="E169" s="9" t="s">
        <v>917</v>
      </c>
      <c r="F169" s="74">
        <v>18407085</v>
      </c>
      <c r="G169" s="75">
        <v>3.1428571428571403E-2</v>
      </c>
      <c r="H169" s="76">
        <v>9.0587194658976603E-4</v>
      </c>
      <c r="I169" s="75">
        <v>-3.5880761367020702</v>
      </c>
      <c r="J169" s="75">
        <v>1.09508245734775</v>
      </c>
      <c r="K169" s="77">
        <v>5.9502940459216398E-2</v>
      </c>
      <c r="L169" s="75">
        <v>3.04293318954169</v>
      </c>
      <c r="M169" s="78">
        <v>0.107281700776759</v>
      </c>
    </row>
    <row r="170" spans="1:13">
      <c r="A170" s="71">
        <v>2018</v>
      </c>
      <c r="B170" s="72" t="s">
        <v>914</v>
      </c>
      <c r="C170" s="73" t="s">
        <v>936</v>
      </c>
      <c r="D170" s="9" t="s">
        <v>999</v>
      </c>
      <c r="E170" s="9" t="s">
        <v>917</v>
      </c>
      <c r="F170" s="74">
        <v>18407085</v>
      </c>
      <c r="G170" s="75">
        <v>3.1428571428571403E-2</v>
      </c>
      <c r="H170" s="76">
        <v>7.7417051459359996E-4</v>
      </c>
      <c r="I170" s="75">
        <v>-3.5912306124299098</v>
      </c>
      <c r="J170" s="75">
        <v>1.0810894156761099</v>
      </c>
      <c r="K170" s="77">
        <v>6.1108954600137801E-2</v>
      </c>
      <c r="L170" s="75">
        <v>3.1111633734370399</v>
      </c>
      <c r="M170" s="78">
        <v>0.107470418222544</v>
      </c>
    </row>
    <row r="171" spans="1:13">
      <c r="A171" s="71">
        <v>2018</v>
      </c>
      <c r="B171" s="80" t="s">
        <v>921</v>
      </c>
      <c r="C171" s="73" t="s">
        <v>936</v>
      </c>
      <c r="D171" s="9" t="s">
        <v>1000</v>
      </c>
      <c r="E171" s="9" t="s">
        <v>917</v>
      </c>
      <c r="F171" s="74">
        <v>18407100</v>
      </c>
      <c r="G171" s="75">
        <v>3.1428571428571403E-2</v>
      </c>
      <c r="H171" s="76">
        <v>9.0587194658976603E-4</v>
      </c>
      <c r="I171" s="75">
        <v>-3.5880761367020702</v>
      </c>
      <c r="J171" s="75">
        <v>1.09508245734775</v>
      </c>
      <c r="K171" s="77">
        <v>5.9502940459216398E-2</v>
      </c>
      <c r="L171" s="75">
        <v>3.04293318954169</v>
      </c>
      <c r="M171" s="78">
        <v>9.7465609207402507E-2</v>
      </c>
    </row>
    <row r="172" spans="1:13">
      <c r="A172" s="71">
        <v>2018</v>
      </c>
      <c r="B172" s="72" t="s">
        <v>914</v>
      </c>
      <c r="C172" s="73" t="s">
        <v>936</v>
      </c>
      <c r="D172" s="9" t="s">
        <v>1000</v>
      </c>
      <c r="E172" s="9" t="s">
        <v>917</v>
      </c>
      <c r="F172" s="74">
        <v>18407100</v>
      </c>
      <c r="G172" s="75">
        <v>3.1428571428571403E-2</v>
      </c>
      <c r="H172" s="76">
        <v>7.7417051459359996E-4</v>
      </c>
      <c r="I172" s="75">
        <v>-3.5912306124299098</v>
      </c>
      <c r="J172" s="75">
        <v>1.0810894156761099</v>
      </c>
      <c r="K172" s="77">
        <v>6.1108954600137801E-2</v>
      </c>
      <c r="L172" s="75">
        <v>3.1111633734370399</v>
      </c>
      <c r="M172" s="78">
        <v>9.7637059330660594E-2</v>
      </c>
    </row>
    <row r="173" spans="1:13">
      <c r="A173" s="71">
        <v>2018</v>
      </c>
      <c r="B173" s="72" t="s">
        <v>914</v>
      </c>
      <c r="C173" s="73" t="s">
        <v>915</v>
      </c>
      <c r="D173" s="9" t="s">
        <v>1001</v>
      </c>
      <c r="E173" s="9" t="s">
        <v>917</v>
      </c>
      <c r="F173" s="74">
        <v>19078204</v>
      </c>
      <c r="G173" s="75">
        <v>5.4285714285714298E-2</v>
      </c>
      <c r="H173" s="76">
        <v>8.7095532933333705E-4</v>
      </c>
      <c r="I173" s="75">
        <v>-94.079768036493604</v>
      </c>
      <c r="J173" s="75">
        <v>28.590324577250701</v>
      </c>
      <c r="K173" s="77">
        <v>5.9999760274211902E-2</v>
      </c>
      <c r="L173" s="75">
        <v>3.0600041190698799</v>
      </c>
      <c r="M173" s="78">
        <v>8.3052037807533396E-2</v>
      </c>
    </row>
    <row r="174" spans="1:13">
      <c r="A174" s="71">
        <v>2018</v>
      </c>
      <c r="B174" s="72" t="s">
        <v>914</v>
      </c>
      <c r="C174" s="73" t="s">
        <v>915</v>
      </c>
      <c r="D174" s="9" t="s">
        <v>1002</v>
      </c>
      <c r="E174" s="9" t="s">
        <v>917</v>
      </c>
      <c r="F174" s="74">
        <v>19078235</v>
      </c>
      <c r="G174" s="75">
        <v>5.14285714285714E-2</v>
      </c>
      <c r="H174" s="76">
        <v>7.5405532710813095E-4</v>
      </c>
      <c r="I174" s="75">
        <v>-98.259502867118201</v>
      </c>
      <c r="J174" s="75">
        <v>29.5179436857239</v>
      </c>
      <c r="K174" s="77">
        <v>6.1356662406244399E-2</v>
      </c>
      <c r="L174" s="75">
        <v>3.1225967875834999</v>
      </c>
      <c r="M174" s="78">
        <v>3.6963897982603099E-2</v>
      </c>
    </row>
    <row r="175" spans="1:13">
      <c r="A175" s="71">
        <v>2018</v>
      </c>
      <c r="B175" s="72" t="s">
        <v>914</v>
      </c>
      <c r="C175" s="73" t="s">
        <v>915</v>
      </c>
      <c r="D175" s="9" t="s">
        <v>1003</v>
      </c>
      <c r="E175" s="9" t="s">
        <v>917</v>
      </c>
      <c r="F175" s="74">
        <v>19078238</v>
      </c>
      <c r="G175" s="75">
        <v>5.14285714285714E-2</v>
      </c>
      <c r="H175" s="76">
        <v>7.5405532710813095E-4</v>
      </c>
      <c r="I175" s="75">
        <v>-98.259502867118201</v>
      </c>
      <c r="J175" s="75">
        <v>29.5179436857239</v>
      </c>
      <c r="K175" s="77">
        <v>6.1356662406244399E-2</v>
      </c>
      <c r="L175" s="75">
        <v>3.1225967875834999</v>
      </c>
      <c r="M175" s="78">
        <v>3.4091447832625799E-2</v>
      </c>
    </row>
    <row r="176" spans="1:13">
      <c r="A176" s="71">
        <v>2018</v>
      </c>
      <c r="B176" s="80" t="s">
        <v>921</v>
      </c>
      <c r="C176" s="73" t="s">
        <v>915</v>
      </c>
      <c r="D176" s="9" t="s">
        <v>1004</v>
      </c>
      <c r="E176" s="9" t="s">
        <v>917</v>
      </c>
      <c r="F176" s="74">
        <v>19078243</v>
      </c>
      <c r="G176" s="75">
        <v>6.2857142857142903E-2</v>
      </c>
      <c r="H176" s="76">
        <v>7.9970525499309896E-4</v>
      </c>
      <c r="I176" s="75">
        <v>-88.015312340531096</v>
      </c>
      <c r="J176" s="75">
        <v>26.5942882330143</v>
      </c>
      <c r="K176" s="77">
        <v>6.0671037336595401E-2</v>
      </c>
      <c r="L176" s="75">
        <v>3.09707005015379</v>
      </c>
      <c r="M176" s="78">
        <v>4.4942213208550699E-2</v>
      </c>
    </row>
    <row r="177" spans="1:13">
      <c r="A177" s="71">
        <v>2018</v>
      </c>
      <c r="B177" s="72" t="s">
        <v>914</v>
      </c>
      <c r="C177" s="73" t="s">
        <v>915</v>
      </c>
      <c r="D177" s="9" t="s">
        <v>1004</v>
      </c>
      <c r="E177" s="9" t="s">
        <v>917</v>
      </c>
      <c r="F177" s="74">
        <v>19078243</v>
      </c>
      <c r="G177" s="75">
        <v>6.2857142857142903E-2</v>
      </c>
      <c r="H177" s="76">
        <v>4.2606121399243102E-4</v>
      </c>
      <c r="I177" s="75">
        <v>-92.430224595730607</v>
      </c>
      <c r="J177" s="75">
        <v>26.591594333157399</v>
      </c>
      <c r="K177" s="77">
        <v>6.6710716287597199E-2</v>
      </c>
      <c r="L177" s="75">
        <v>3.3705279995140498</v>
      </c>
      <c r="M177" s="78">
        <v>4.9563960635977899E-2</v>
      </c>
    </row>
    <row r="178" spans="1:13">
      <c r="A178" s="79">
        <v>2017</v>
      </c>
      <c r="B178" s="72" t="s">
        <v>914</v>
      </c>
      <c r="C178" s="73" t="s">
        <v>1005</v>
      </c>
      <c r="D178" s="9" t="s">
        <v>1006</v>
      </c>
      <c r="E178" s="9" t="s">
        <v>917</v>
      </c>
      <c r="F178" s="74">
        <v>19804830</v>
      </c>
      <c r="G178" s="75">
        <v>0.163194444444444</v>
      </c>
      <c r="H178" s="76">
        <v>5.0595793390878702E-4</v>
      </c>
      <c r="I178" s="75">
        <v>-7.5856653477779298E-2</v>
      </c>
      <c r="J178" s="75">
        <v>2.1986843920081701E-2</v>
      </c>
      <c r="K178" s="77">
        <v>4.0487897313068101E-2</v>
      </c>
      <c r="L178" s="75">
        <v>3.2958855895450401</v>
      </c>
      <c r="M178" s="78">
        <v>1.6541153192221301E-2</v>
      </c>
    </row>
    <row r="179" spans="1:13">
      <c r="A179" s="79">
        <v>2017</v>
      </c>
      <c r="B179" s="80" t="s">
        <v>921</v>
      </c>
      <c r="C179" s="73" t="s">
        <v>1005</v>
      </c>
      <c r="D179" s="9" t="s">
        <v>1006</v>
      </c>
      <c r="E179" s="9" t="s">
        <v>917</v>
      </c>
      <c r="F179" s="74">
        <v>19804830</v>
      </c>
      <c r="G179" s="75">
        <v>0.163194444444444</v>
      </c>
      <c r="H179" s="76">
        <v>2.07326266753701E-4</v>
      </c>
      <c r="I179" s="75">
        <v>-8.1060188348891504E-2</v>
      </c>
      <c r="J179" s="75">
        <v>2.2067110393496601E-2</v>
      </c>
      <c r="K179" s="77">
        <v>4.5771763736754303E-2</v>
      </c>
      <c r="L179" s="75">
        <v>3.6833456724187599</v>
      </c>
      <c r="M179" s="78">
        <v>1.8888333502056199E-2</v>
      </c>
    </row>
    <row r="180" spans="1:13">
      <c r="A180" s="79">
        <v>2017</v>
      </c>
      <c r="B180" s="72" t="s">
        <v>914</v>
      </c>
      <c r="C180" s="73" t="s">
        <v>1005</v>
      </c>
      <c r="D180" s="9" t="s">
        <v>1007</v>
      </c>
      <c r="E180" s="9" t="s">
        <v>917</v>
      </c>
      <c r="F180" s="74">
        <v>19804850</v>
      </c>
      <c r="G180" s="75">
        <v>0.163194444444444</v>
      </c>
      <c r="H180" s="76">
        <v>5.0595793390878702E-4</v>
      </c>
      <c r="I180" s="75">
        <v>-7.5856653477779298E-2</v>
      </c>
      <c r="J180" s="75">
        <v>2.1986843920081701E-2</v>
      </c>
      <c r="K180" s="77">
        <v>4.0487897313068101E-2</v>
      </c>
      <c r="L180" s="75">
        <v>3.2958855895450401</v>
      </c>
      <c r="M180" s="78">
        <v>4.20842048770044E-2</v>
      </c>
    </row>
    <row r="181" spans="1:13">
      <c r="A181" s="79">
        <v>2017</v>
      </c>
      <c r="B181" s="80" t="s">
        <v>921</v>
      </c>
      <c r="C181" s="73" t="s">
        <v>1005</v>
      </c>
      <c r="D181" s="9" t="s">
        <v>1007</v>
      </c>
      <c r="E181" s="9" t="s">
        <v>917</v>
      </c>
      <c r="F181" s="74">
        <v>19804850</v>
      </c>
      <c r="G181" s="75">
        <v>0.163194444444444</v>
      </c>
      <c r="H181" s="76">
        <v>2.07326266753701E-4</v>
      </c>
      <c r="I181" s="75">
        <v>-8.1060188348891504E-2</v>
      </c>
      <c r="J181" s="75">
        <v>2.2067110393496601E-2</v>
      </c>
      <c r="K181" s="77">
        <v>4.5771763736754303E-2</v>
      </c>
      <c r="L181" s="75">
        <v>3.6833456724187599</v>
      </c>
      <c r="M181" s="78">
        <v>4.8055929816279999E-2</v>
      </c>
    </row>
    <row r="182" spans="1:13">
      <c r="A182" s="71">
        <v>2018</v>
      </c>
      <c r="B182" s="80" t="s">
        <v>921</v>
      </c>
      <c r="C182" s="73" t="s">
        <v>996</v>
      </c>
      <c r="D182" s="9" t="s">
        <v>1008</v>
      </c>
      <c r="E182" s="9" t="s">
        <v>917</v>
      </c>
      <c r="F182" s="74">
        <v>19867852</v>
      </c>
      <c r="G182" s="75">
        <v>0.420382165605096</v>
      </c>
      <c r="H182" s="76">
        <v>8.8537072758235495E-4</v>
      </c>
      <c r="I182" s="75">
        <v>-4.6925363975389801E-2</v>
      </c>
      <c r="J182" s="75">
        <v>1.43184016323217E-2</v>
      </c>
      <c r="K182" s="77">
        <v>6.6123520979307002E-2</v>
      </c>
      <c r="L182" s="75">
        <v>3.05287484090654</v>
      </c>
      <c r="M182" s="78">
        <v>7.2716502422982304E-2</v>
      </c>
    </row>
    <row r="183" spans="1:13">
      <c r="A183" s="71">
        <v>2018</v>
      </c>
      <c r="B183" s="72" t="s">
        <v>914</v>
      </c>
      <c r="C183" s="73" t="s">
        <v>996</v>
      </c>
      <c r="D183" s="9" t="s">
        <v>1008</v>
      </c>
      <c r="E183" s="9" t="s">
        <v>917</v>
      </c>
      <c r="F183" s="74">
        <v>19867852</v>
      </c>
      <c r="G183" s="75">
        <v>0.420382165605096</v>
      </c>
      <c r="H183" s="76">
        <v>6.6546256394298196E-4</v>
      </c>
      <c r="I183" s="75">
        <v>-4.5817962751057699E-2</v>
      </c>
      <c r="J183" s="75">
        <v>1.3649472193359199E-2</v>
      </c>
      <c r="K183" s="77">
        <v>6.9254632143445599E-2</v>
      </c>
      <c r="L183" s="75">
        <v>3.17687637103873</v>
      </c>
      <c r="M183" s="78">
        <v>6.9324896763507393E-2</v>
      </c>
    </row>
    <row r="184" spans="1:13">
      <c r="A184" s="81">
        <v>2019</v>
      </c>
      <c r="B184" s="72" t="s">
        <v>914</v>
      </c>
      <c r="C184" s="73" t="s">
        <v>948</v>
      </c>
      <c r="D184" s="9" t="s">
        <v>1008</v>
      </c>
      <c r="E184" s="9" t="s">
        <v>917</v>
      </c>
      <c r="F184" s="74">
        <v>19867852</v>
      </c>
      <c r="G184" s="75">
        <v>0.40232558139534902</v>
      </c>
      <c r="H184" s="76">
        <v>4.9209984473958196E-4</v>
      </c>
      <c r="I184" s="75">
        <v>2.0571989974760001</v>
      </c>
      <c r="J184" s="75">
        <v>0.59665387258055902</v>
      </c>
      <c r="K184" s="77">
        <v>5.37920191439736E-2</v>
      </c>
      <c r="L184" s="75">
        <v>3.3079467719883802</v>
      </c>
      <c r="M184" s="78">
        <v>4.5888045066621197E-2</v>
      </c>
    </row>
    <row r="185" spans="1:13">
      <c r="A185" s="81">
        <v>2019</v>
      </c>
      <c r="B185" s="80" t="s">
        <v>921</v>
      </c>
      <c r="C185" s="73" t="s">
        <v>932</v>
      </c>
      <c r="D185" s="9" t="s">
        <v>1009</v>
      </c>
      <c r="E185" s="9" t="s">
        <v>917</v>
      </c>
      <c r="F185" s="74">
        <v>20119380</v>
      </c>
      <c r="G185" s="75">
        <v>7.6131687242798396E-2</v>
      </c>
      <c r="H185" s="76">
        <v>8.3340941665554103E-4</v>
      </c>
      <c r="I185" s="75">
        <v>-7.8799480111016104E-2</v>
      </c>
      <c r="J185" s="75">
        <v>2.3796024442957399E-2</v>
      </c>
      <c r="K185" s="77">
        <v>4.4123440923514903E-2</v>
      </c>
      <c r="L185" s="75">
        <v>3.0791415967771898</v>
      </c>
      <c r="M185" s="78">
        <v>0.108402739950058</v>
      </c>
    </row>
    <row r="186" spans="1:13">
      <c r="A186" s="81">
        <v>2019</v>
      </c>
      <c r="B186" s="80" t="s">
        <v>921</v>
      </c>
      <c r="C186" s="73" t="s">
        <v>932</v>
      </c>
      <c r="D186" s="9" t="s">
        <v>1010</v>
      </c>
      <c r="E186" s="9" t="s">
        <v>917</v>
      </c>
      <c r="F186" s="74">
        <v>21270506</v>
      </c>
      <c r="G186" s="75">
        <v>0.390946502057613</v>
      </c>
      <c r="H186" s="76">
        <v>4.2521686321416802E-4</v>
      </c>
      <c r="I186" s="75">
        <v>4.7592786020613398E-2</v>
      </c>
      <c r="J186" s="75">
        <v>1.36467739932024E-2</v>
      </c>
      <c r="K186" s="77">
        <v>4.8819440630045702E-2</v>
      </c>
      <c r="L186" s="75">
        <v>3.37138952059362</v>
      </c>
      <c r="M186" s="78">
        <v>4.5106516369888203E-3</v>
      </c>
    </row>
    <row r="187" spans="1:13">
      <c r="A187" s="81">
        <v>2019</v>
      </c>
      <c r="B187" s="80" t="s">
        <v>921</v>
      </c>
      <c r="C187" s="73" t="s">
        <v>932</v>
      </c>
      <c r="D187" s="9" t="s">
        <v>1011</v>
      </c>
      <c r="E187" s="9" t="s">
        <v>917</v>
      </c>
      <c r="F187" s="74">
        <v>21270548</v>
      </c>
      <c r="G187" s="75">
        <v>0.39506172839506198</v>
      </c>
      <c r="H187" s="76">
        <v>3.4023262802140001E-4</v>
      </c>
      <c r="I187" s="75">
        <v>4.8650138983761602E-2</v>
      </c>
      <c r="J187" s="75">
        <v>1.37278672304237E-2</v>
      </c>
      <c r="K187" s="77">
        <v>5.0371057004153202E-2</v>
      </c>
      <c r="L187" s="75">
        <v>3.4682240402526299</v>
      </c>
      <c r="M187" s="78">
        <v>4.5065266794716398E-3</v>
      </c>
    </row>
    <row r="188" spans="1:13">
      <c r="A188" s="79">
        <v>2017</v>
      </c>
      <c r="B188" s="72" t="s">
        <v>914</v>
      </c>
      <c r="C188" s="73" t="s">
        <v>927</v>
      </c>
      <c r="D188" s="9" t="s">
        <v>1012</v>
      </c>
      <c r="E188" s="9" t="s">
        <v>917</v>
      </c>
      <c r="F188" s="74">
        <v>23075282</v>
      </c>
      <c r="G188" s="75">
        <v>0.115853658536585</v>
      </c>
      <c r="H188" s="76">
        <v>7.4714100583198604E-4</v>
      </c>
      <c r="I188" s="75">
        <v>28.027030297543899</v>
      </c>
      <c r="J188" s="75">
        <v>8.3839733819433402</v>
      </c>
      <c r="K188" s="77">
        <v>4.4411163747823099E-2</v>
      </c>
      <c r="L188" s="75">
        <v>3.1265974272666099</v>
      </c>
      <c r="M188" s="78">
        <v>1.06924698877077E-2</v>
      </c>
    </row>
    <row r="189" spans="1:13">
      <c r="A189" s="81">
        <v>2019</v>
      </c>
      <c r="B189" s="72" t="s">
        <v>914</v>
      </c>
      <c r="C189" s="73" t="s">
        <v>918</v>
      </c>
      <c r="D189" s="9" t="s">
        <v>1013</v>
      </c>
      <c r="E189" s="9" t="s">
        <v>917</v>
      </c>
      <c r="F189" s="74">
        <v>23544547</v>
      </c>
      <c r="G189" s="75">
        <v>0.22839506172839499</v>
      </c>
      <c r="H189" s="76">
        <v>7.0807864393130303E-4</v>
      </c>
      <c r="I189" s="75">
        <v>-1.92300297000391</v>
      </c>
      <c r="J189" s="75">
        <v>0.57285709905318205</v>
      </c>
      <c r="K189" s="77">
        <v>4.5313778481899498E-2</v>
      </c>
      <c r="L189" s="75">
        <v>3.14991850399299</v>
      </c>
      <c r="M189" s="78">
        <v>4.4334098787818599E-3</v>
      </c>
    </row>
    <row r="190" spans="1:13">
      <c r="A190" s="81">
        <v>2019</v>
      </c>
      <c r="B190" s="80" t="s">
        <v>921</v>
      </c>
      <c r="C190" s="73" t="s">
        <v>918</v>
      </c>
      <c r="D190" s="9" t="s">
        <v>1013</v>
      </c>
      <c r="E190" s="9" t="s">
        <v>917</v>
      </c>
      <c r="F190" s="74">
        <v>23544547</v>
      </c>
      <c r="G190" s="75">
        <v>0.22839506172839499</v>
      </c>
      <c r="H190" s="76">
        <v>5.2227504116578096E-4</v>
      </c>
      <c r="I190" s="75">
        <v>-1.99882302845274</v>
      </c>
      <c r="J190" s="75">
        <v>0.58196053241275603</v>
      </c>
      <c r="K190" s="77">
        <v>4.7386684075583801E-2</v>
      </c>
      <c r="L190" s="75">
        <v>3.2821007280266401</v>
      </c>
      <c r="M190" s="78">
        <v>4.7899023897089296E-3</v>
      </c>
    </row>
    <row r="191" spans="1:13">
      <c r="A191" s="81">
        <v>2019</v>
      </c>
      <c r="B191" s="72" t="s">
        <v>914</v>
      </c>
      <c r="C191" s="73" t="s">
        <v>957</v>
      </c>
      <c r="D191" s="9" t="s">
        <v>1014</v>
      </c>
      <c r="E191" s="9" t="s">
        <v>917</v>
      </c>
      <c r="F191" s="74">
        <v>25345402</v>
      </c>
      <c r="G191" s="75">
        <v>0.144186046511628</v>
      </c>
      <c r="H191" s="76">
        <v>4.2715527583693399E-4</v>
      </c>
      <c r="I191" s="75">
        <v>1.74841949243673</v>
      </c>
      <c r="J191" s="75">
        <v>0.50182659058212897</v>
      </c>
      <c r="K191" s="77">
        <v>5.4896278007186501E-2</v>
      </c>
      <c r="L191" s="75">
        <v>3.3694142252539199</v>
      </c>
      <c r="M191" s="78">
        <v>2.9107181315629602E-2</v>
      </c>
    </row>
    <row r="192" spans="1:13">
      <c r="A192" s="81">
        <v>2019</v>
      </c>
      <c r="B192" s="80" t="s">
        <v>921</v>
      </c>
      <c r="C192" s="73" t="s">
        <v>957</v>
      </c>
      <c r="D192" s="9" t="s">
        <v>1014</v>
      </c>
      <c r="E192" s="9" t="s">
        <v>917</v>
      </c>
      <c r="F192" s="74">
        <v>25345402</v>
      </c>
      <c r="G192" s="75">
        <v>0.144186046511628</v>
      </c>
      <c r="H192" s="76">
        <v>8.7709116049412494E-5</v>
      </c>
      <c r="I192" s="75">
        <v>2.0193526181832202</v>
      </c>
      <c r="J192" s="75">
        <v>0.52292020616508605</v>
      </c>
      <c r="K192" s="77">
        <v>6.7010140928255205E-2</v>
      </c>
      <c r="L192" s="75">
        <v>4.0569552658790302</v>
      </c>
      <c r="M192" s="78">
        <v>3.8826942772161803E-2</v>
      </c>
    </row>
    <row r="193" spans="1:13">
      <c r="A193" s="81">
        <v>2019</v>
      </c>
      <c r="B193" s="80" t="s">
        <v>921</v>
      </c>
      <c r="C193" s="73" t="s">
        <v>957</v>
      </c>
      <c r="D193" s="9" t="s">
        <v>1015</v>
      </c>
      <c r="E193" s="9" t="s">
        <v>917</v>
      </c>
      <c r="F193" s="74">
        <v>26290098</v>
      </c>
      <c r="G193" s="75">
        <v>5.8139534883720902E-2</v>
      </c>
      <c r="H193" s="76">
        <v>3.1603257602016798E-4</v>
      </c>
      <c r="I193" s="75">
        <v>3.1950484663591801</v>
      </c>
      <c r="J193" s="75">
        <v>0.89828105018865201</v>
      </c>
      <c r="K193" s="77">
        <v>5.7144851272210799E-2</v>
      </c>
      <c r="L193" s="75">
        <v>3.5002681488479799</v>
      </c>
      <c r="M193" s="78">
        <v>4.6208511442822703E-2</v>
      </c>
    </row>
    <row r="194" spans="1:13">
      <c r="A194" s="71">
        <v>2018</v>
      </c>
      <c r="B194" s="80" t="s">
        <v>921</v>
      </c>
      <c r="C194" s="73" t="s">
        <v>930</v>
      </c>
      <c r="D194" s="9" t="s">
        <v>1016</v>
      </c>
      <c r="E194" s="9" t="s">
        <v>917</v>
      </c>
      <c r="F194" s="74">
        <v>27720407</v>
      </c>
      <c r="G194" s="75">
        <v>4.8571428571428599E-2</v>
      </c>
      <c r="H194" s="76">
        <v>7.1760599189284104E-4</v>
      </c>
      <c r="I194" s="75">
        <v>-0.114668703168906</v>
      </c>
      <c r="J194" s="75">
        <v>3.4352690916213798E-2</v>
      </c>
      <c r="K194" s="77">
        <v>6.1684772140380997E-2</v>
      </c>
      <c r="L194" s="75">
        <v>3.1441139436608201</v>
      </c>
      <c r="M194" s="78">
        <v>7.8499647932448902E-2</v>
      </c>
    </row>
    <row r="195" spans="1:13">
      <c r="A195" s="71">
        <v>2018</v>
      </c>
      <c r="B195" s="80" t="s">
        <v>921</v>
      </c>
      <c r="C195" s="73" t="s">
        <v>932</v>
      </c>
      <c r="D195" s="9" t="s">
        <v>1016</v>
      </c>
      <c r="E195" s="9" t="s">
        <v>917</v>
      </c>
      <c r="F195" s="74">
        <v>27720407</v>
      </c>
      <c r="G195" s="75">
        <v>4.8571428571428599E-2</v>
      </c>
      <c r="H195" s="76">
        <v>4.9410361601447898E-5</v>
      </c>
      <c r="I195" s="75">
        <v>-0.15159925079728701</v>
      </c>
      <c r="J195" s="75">
        <v>3.8154518186740503E-2</v>
      </c>
      <c r="K195" s="77">
        <v>8.6262510167891299E-2</v>
      </c>
      <c r="L195" s="75">
        <v>4.3061819677875999</v>
      </c>
      <c r="M195" s="78">
        <v>0.115029528391975</v>
      </c>
    </row>
    <row r="196" spans="1:13">
      <c r="A196" s="81">
        <v>2019</v>
      </c>
      <c r="B196" s="80" t="s">
        <v>921</v>
      </c>
      <c r="C196" s="73" t="s">
        <v>932</v>
      </c>
      <c r="D196" s="9" t="s">
        <v>1017</v>
      </c>
      <c r="E196" s="9" t="s">
        <v>917</v>
      </c>
      <c r="F196" s="74">
        <v>29220185</v>
      </c>
      <c r="G196" s="75">
        <v>2.6748971193415599E-2</v>
      </c>
      <c r="H196" s="76">
        <v>1.4100020318778101E-4</v>
      </c>
      <c r="I196" s="75">
        <v>0.115835522644613</v>
      </c>
      <c r="J196" s="75">
        <v>3.0819710820112201E-2</v>
      </c>
      <c r="K196" s="77">
        <v>5.6475220902237201E-2</v>
      </c>
      <c r="L196" s="75">
        <v>3.85078026150584</v>
      </c>
      <c r="M196" s="78">
        <v>0.139068012790491</v>
      </c>
    </row>
    <row r="197" spans="1:13">
      <c r="A197" s="81">
        <v>2019</v>
      </c>
      <c r="B197" s="72" t="s">
        <v>914</v>
      </c>
      <c r="C197" s="73" t="s">
        <v>932</v>
      </c>
      <c r="D197" s="9" t="s">
        <v>1017</v>
      </c>
      <c r="E197" s="9" t="s">
        <v>917</v>
      </c>
      <c r="F197" s="74">
        <v>29220185</v>
      </c>
      <c r="G197" s="75">
        <v>2.6748971193415599E-2</v>
      </c>
      <c r="H197" s="76">
        <v>9.3490638772914704E-5</v>
      </c>
      <c r="I197" s="75">
        <v>0.118905934256618</v>
      </c>
      <c r="J197" s="75">
        <v>3.0823295180985699E-2</v>
      </c>
      <c r="K197" s="77">
        <v>5.9403521862478999E-2</v>
      </c>
      <c r="L197" s="75">
        <v>4.0292318729007599</v>
      </c>
      <c r="M197" s="78">
        <v>0.14653817649641401</v>
      </c>
    </row>
    <row r="198" spans="1:13">
      <c r="A198" s="81">
        <v>2019</v>
      </c>
      <c r="B198" s="80" t="s">
        <v>921</v>
      </c>
      <c r="C198" s="73" t="s">
        <v>932</v>
      </c>
      <c r="D198" s="9" t="s">
        <v>1018</v>
      </c>
      <c r="E198" s="9" t="s">
        <v>917</v>
      </c>
      <c r="F198" s="74">
        <v>29220193</v>
      </c>
      <c r="G198" s="75">
        <v>2.6748971193415599E-2</v>
      </c>
      <c r="H198" s="76">
        <v>1.4100020318778101E-4</v>
      </c>
      <c r="I198" s="75">
        <v>0.115835522644613</v>
      </c>
      <c r="J198" s="75">
        <v>3.0819710820112201E-2</v>
      </c>
      <c r="K198" s="77">
        <v>5.6475220902237201E-2</v>
      </c>
      <c r="L198" s="75">
        <v>3.85078026150584</v>
      </c>
      <c r="M198" s="78">
        <v>0.1606173101876</v>
      </c>
    </row>
    <row r="199" spans="1:13">
      <c r="A199" s="81">
        <v>2019</v>
      </c>
      <c r="B199" s="72" t="s">
        <v>914</v>
      </c>
      <c r="C199" s="73" t="s">
        <v>932</v>
      </c>
      <c r="D199" s="9" t="s">
        <v>1018</v>
      </c>
      <c r="E199" s="9" t="s">
        <v>917</v>
      </c>
      <c r="F199" s="74">
        <v>29220193</v>
      </c>
      <c r="G199" s="75">
        <v>2.6748971193415599E-2</v>
      </c>
      <c r="H199" s="76">
        <v>9.3490638772914704E-5</v>
      </c>
      <c r="I199" s="75">
        <v>0.118905934256618</v>
      </c>
      <c r="J199" s="75">
        <v>3.0823295180985699E-2</v>
      </c>
      <c r="K199" s="77">
        <v>5.9403521862478999E-2</v>
      </c>
      <c r="L199" s="75">
        <v>4.0292318729007599</v>
      </c>
      <c r="M199" s="78">
        <v>0.16924501383440399</v>
      </c>
    </row>
    <row r="200" spans="1:13">
      <c r="A200" s="81">
        <v>2019</v>
      </c>
      <c r="B200" s="80" t="s">
        <v>921</v>
      </c>
      <c r="C200" s="73" t="s">
        <v>932</v>
      </c>
      <c r="D200" s="9" t="s">
        <v>1019</v>
      </c>
      <c r="E200" s="9" t="s">
        <v>917</v>
      </c>
      <c r="F200" s="74">
        <v>29220250</v>
      </c>
      <c r="G200" s="75">
        <v>2.8806584362139901E-2</v>
      </c>
      <c r="H200" s="76">
        <v>6.5302154367328201E-4</v>
      </c>
      <c r="I200" s="75">
        <v>9.9771273583828299E-2</v>
      </c>
      <c r="J200" s="75">
        <v>2.9550513314504701E-2</v>
      </c>
      <c r="K200" s="77">
        <v>4.5827685778825698E-2</v>
      </c>
      <c r="L200" s="75">
        <v>3.1850724907860499</v>
      </c>
      <c r="M200" s="78">
        <v>5.15770299361532E-2</v>
      </c>
    </row>
    <row r="201" spans="1:13">
      <c r="A201" s="81">
        <v>2019</v>
      </c>
      <c r="B201" s="72" t="s">
        <v>914</v>
      </c>
      <c r="C201" s="73" t="s">
        <v>932</v>
      </c>
      <c r="D201" s="9" t="s">
        <v>1019</v>
      </c>
      <c r="E201" s="9" t="s">
        <v>917</v>
      </c>
      <c r="F201" s="74">
        <v>29220250</v>
      </c>
      <c r="G201" s="75">
        <v>2.8806584362139901E-2</v>
      </c>
      <c r="H201" s="76">
        <v>4.7196319560362899E-4</v>
      </c>
      <c r="I201" s="75">
        <v>0.102346812925921</v>
      </c>
      <c r="J201" s="75">
        <v>2.9554734256023198E-2</v>
      </c>
      <c r="K201" s="77">
        <v>4.8152194207336102E-2</v>
      </c>
      <c r="L201" s="75">
        <v>3.3260918669791799</v>
      </c>
      <c r="M201" s="78">
        <v>5.4274264174194599E-2</v>
      </c>
    </row>
    <row r="202" spans="1:13">
      <c r="A202" s="81">
        <v>2019</v>
      </c>
      <c r="B202" s="80" t="s">
        <v>921</v>
      </c>
      <c r="C202" s="73" t="s">
        <v>930</v>
      </c>
      <c r="D202" s="9" t="s">
        <v>1020</v>
      </c>
      <c r="E202" s="9" t="s">
        <v>917</v>
      </c>
      <c r="F202" s="74">
        <v>29221938</v>
      </c>
      <c r="G202" s="75">
        <v>3.1120331950207501E-2</v>
      </c>
      <c r="H202" s="76">
        <v>6.7645107586700203E-4</v>
      </c>
      <c r="I202" s="75">
        <v>0.109277851067554</v>
      </c>
      <c r="J202" s="75">
        <v>3.2458281548810503E-2</v>
      </c>
      <c r="K202" s="77">
        <v>4.59434174943779E-2</v>
      </c>
      <c r="L202" s="75">
        <v>3.1697636081562801</v>
      </c>
      <c r="M202" s="78">
        <v>9.1074078973952199E-2</v>
      </c>
    </row>
    <row r="203" spans="1:13">
      <c r="A203" s="81">
        <v>2019</v>
      </c>
      <c r="B203" s="72" t="s">
        <v>914</v>
      </c>
      <c r="C203" s="73" t="s">
        <v>930</v>
      </c>
      <c r="D203" s="9" t="s">
        <v>1020</v>
      </c>
      <c r="E203" s="9" t="s">
        <v>917</v>
      </c>
      <c r="F203" s="74">
        <v>29221938</v>
      </c>
      <c r="G203" s="75">
        <v>3.1120331950207501E-2</v>
      </c>
      <c r="H203" s="76">
        <v>5.5128226611202895E-4</v>
      </c>
      <c r="I203" s="75">
        <v>0.11195599288843</v>
      </c>
      <c r="J203" s="75">
        <v>3.2712297789249903E-2</v>
      </c>
      <c r="K203" s="77">
        <v>4.7439976661779903E-2</v>
      </c>
      <c r="L203" s="75">
        <v>3.25862597787002</v>
      </c>
      <c r="M203" s="78">
        <v>9.5592801065937399E-2</v>
      </c>
    </row>
    <row r="204" spans="1:13">
      <c r="A204" s="81">
        <v>2019</v>
      </c>
      <c r="B204" s="80" t="s">
        <v>921</v>
      </c>
      <c r="C204" s="73" t="s">
        <v>932</v>
      </c>
      <c r="D204" s="9" t="s">
        <v>1020</v>
      </c>
      <c r="E204" s="9" t="s">
        <v>917</v>
      </c>
      <c r="F204" s="74">
        <v>29221938</v>
      </c>
      <c r="G204" s="75">
        <v>3.0864197530864199E-2</v>
      </c>
      <c r="H204" s="76">
        <v>6.5929860223234901E-5</v>
      </c>
      <c r="I204" s="75">
        <v>0.124664323734093</v>
      </c>
      <c r="J204" s="75">
        <v>3.16882933100055E-2</v>
      </c>
      <c r="K204" s="77">
        <v>6.17054329001177E-2</v>
      </c>
      <c r="L204" s="75">
        <v>4.1809178449955997</v>
      </c>
      <c r="M204" s="78">
        <v>0.12619274522791399</v>
      </c>
    </row>
    <row r="205" spans="1:13">
      <c r="A205" s="81">
        <v>2019</v>
      </c>
      <c r="B205" s="72" t="s">
        <v>914</v>
      </c>
      <c r="C205" s="73" t="s">
        <v>932</v>
      </c>
      <c r="D205" s="9" t="s">
        <v>1020</v>
      </c>
      <c r="E205" s="9" t="s">
        <v>917</v>
      </c>
      <c r="F205" s="74">
        <v>29221938</v>
      </c>
      <c r="G205" s="75">
        <v>3.0864197530864199E-2</v>
      </c>
      <c r="H205" s="76">
        <v>4.2212640227133998E-5</v>
      </c>
      <c r="I205" s="75">
        <v>0.13014956786045401</v>
      </c>
      <c r="J205" s="75">
        <v>3.2237821867903603E-2</v>
      </c>
      <c r="K205" s="77">
        <v>6.4873075990998993E-2</v>
      </c>
      <c r="L205" s="75">
        <v>4.3745574836613699</v>
      </c>
      <c r="M205" s="78">
        <v>0.137542045303849</v>
      </c>
    </row>
    <row r="206" spans="1:13">
      <c r="A206" s="81">
        <v>2019</v>
      </c>
      <c r="B206" s="80" t="s">
        <v>921</v>
      </c>
      <c r="C206" s="73" t="s">
        <v>930</v>
      </c>
      <c r="D206" s="9" t="s">
        <v>1021</v>
      </c>
      <c r="E206" s="9" t="s">
        <v>917</v>
      </c>
      <c r="F206" s="74">
        <v>29221982</v>
      </c>
      <c r="G206" s="75">
        <v>2.9045643153527E-2</v>
      </c>
      <c r="H206" s="76">
        <v>6.9425974834431004E-4</v>
      </c>
      <c r="I206" s="75">
        <v>0.11314659900021901</v>
      </c>
      <c r="J206" s="75">
        <v>3.3676079084161703E-2</v>
      </c>
      <c r="K206" s="77">
        <v>4.5760557652710698E-2</v>
      </c>
      <c r="L206" s="75">
        <v>3.1584780134539501</v>
      </c>
      <c r="M206" s="78">
        <v>3.5948993871680497E-2</v>
      </c>
    </row>
    <row r="207" spans="1:13">
      <c r="A207" s="81">
        <v>2019</v>
      </c>
      <c r="B207" s="72" t="s">
        <v>914</v>
      </c>
      <c r="C207" s="73" t="s">
        <v>930</v>
      </c>
      <c r="D207" s="9" t="s">
        <v>1021</v>
      </c>
      <c r="E207" s="9" t="s">
        <v>917</v>
      </c>
      <c r="F207" s="74">
        <v>29221982</v>
      </c>
      <c r="G207" s="75">
        <v>2.9045643153527E-2</v>
      </c>
      <c r="H207" s="76">
        <v>6.1209456318590295E-4</v>
      </c>
      <c r="I207" s="75">
        <v>0.11559145933696099</v>
      </c>
      <c r="J207" s="75">
        <v>3.4046791450989197E-2</v>
      </c>
      <c r="K207" s="77">
        <v>4.6702243982714602E-2</v>
      </c>
      <c r="L207" s="75">
        <v>3.2131814780222099</v>
      </c>
      <c r="M207" s="78">
        <v>3.7519342995719997E-2</v>
      </c>
    </row>
    <row r="208" spans="1:13">
      <c r="A208" s="81">
        <v>2019</v>
      </c>
      <c r="B208" s="80" t="s">
        <v>921</v>
      </c>
      <c r="C208" s="73" t="s">
        <v>932</v>
      </c>
      <c r="D208" s="9" t="s">
        <v>1021</v>
      </c>
      <c r="E208" s="9" t="s">
        <v>917</v>
      </c>
      <c r="F208" s="74">
        <v>29221982</v>
      </c>
      <c r="G208" s="75">
        <v>2.8806584362139901E-2</v>
      </c>
      <c r="H208" s="76">
        <v>3.05669214960193E-5</v>
      </c>
      <c r="I208" s="75">
        <v>0.135104400613133</v>
      </c>
      <c r="J208" s="75">
        <v>3.2922735932364403E-2</v>
      </c>
      <c r="K208" s="77">
        <v>6.6954414125230094E-2</v>
      </c>
      <c r="L208" s="75">
        <v>4.5147482984219298</v>
      </c>
      <c r="M208" s="78">
        <v>5.4456880917245598E-2</v>
      </c>
    </row>
    <row r="209" spans="1:13">
      <c r="A209" s="81">
        <v>2019</v>
      </c>
      <c r="B209" s="72" t="s">
        <v>914</v>
      </c>
      <c r="C209" s="73" t="s">
        <v>932</v>
      </c>
      <c r="D209" s="9" t="s">
        <v>1021</v>
      </c>
      <c r="E209" s="9" t="s">
        <v>917</v>
      </c>
      <c r="F209" s="74">
        <v>29221982</v>
      </c>
      <c r="G209" s="75">
        <v>2.8806584362139901E-2</v>
      </c>
      <c r="H209" s="76">
        <v>2.2150364634303599E-5</v>
      </c>
      <c r="I209" s="75">
        <v>0.14026641433690601</v>
      </c>
      <c r="J209" s="75">
        <v>3.3581936748850398E-2</v>
      </c>
      <c r="K209" s="77">
        <v>6.9277623931097404E-2</v>
      </c>
      <c r="L209" s="75">
        <v>4.6546191201243197</v>
      </c>
      <c r="M209" s="78">
        <v>5.8697710663995498E-2</v>
      </c>
    </row>
    <row r="210" spans="1:13">
      <c r="A210" s="81">
        <v>2019</v>
      </c>
      <c r="B210" s="80" t="s">
        <v>921</v>
      </c>
      <c r="C210" s="73" t="s">
        <v>930</v>
      </c>
      <c r="D210" s="9" t="s">
        <v>1022</v>
      </c>
      <c r="E210" s="9" t="s">
        <v>917</v>
      </c>
      <c r="F210" s="74">
        <v>29221989</v>
      </c>
      <c r="G210" s="75">
        <v>2.9045643153527E-2</v>
      </c>
      <c r="H210" s="76">
        <v>6.9425974834431004E-4</v>
      </c>
      <c r="I210" s="75">
        <v>0.11314659900021901</v>
      </c>
      <c r="J210" s="75">
        <v>3.3676079084161703E-2</v>
      </c>
      <c r="K210" s="77">
        <v>4.5760557652710698E-2</v>
      </c>
      <c r="L210" s="75">
        <v>3.1584780134539501</v>
      </c>
      <c r="M210" s="78">
        <v>0.18814927457764399</v>
      </c>
    </row>
    <row r="211" spans="1:13">
      <c r="A211" s="81">
        <v>2019</v>
      </c>
      <c r="B211" s="72" t="s">
        <v>914</v>
      </c>
      <c r="C211" s="73" t="s">
        <v>930</v>
      </c>
      <c r="D211" s="9" t="s">
        <v>1022</v>
      </c>
      <c r="E211" s="9" t="s">
        <v>917</v>
      </c>
      <c r="F211" s="74">
        <v>29221989</v>
      </c>
      <c r="G211" s="75">
        <v>2.9045643153527E-2</v>
      </c>
      <c r="H211" s="76">
        <v>6.1209456318590295E-4</v>
      </c>
      <c r="I211" s="75">
        <v>0.11559145933696099</v>
      </c>
      <c r="J211" s="75">
        <v>3.4046791450989197E-2</v>
      </c>
      <c r="K211" s="77">
        <v>4.6702243982714602E-2</v>
      </c>
      <c r="L211" s="75">
        <v>3.2131814780222099</v>
      </c>
      <c r="M211" s="78">
        <v>0.19636814294364999</v>
      </c>
    </row>
    <row r="212" spans="1:13">
      <c r="A212" s="81">
        <v>2019</v>
      </c>
      <c r="B212" s="80" t="s">
        <v>921</v>
      </c>
      <c r="C212" s="73" t="s">
        <v>932</v>
      </c>
      <c r="D212" s="9" t="s">
        <v>1022</v>
      </c>
      <c r="E212" s="9" t="s">
        <v>917</v>
      </c>
      <c r="F212" s="74">
        <v>29221989</v>
      </c>
      <c r="G212" s="75">
        <v>2.8806584362139901E-2</v>
      </c>
      <c r="H212" s="76">
        <v>3.05669214960193E-5</v>
      </c>
      <c r="I212" s="75">
        <v>0.135104400613133</v>
      </c>
      <c r="J212" s="75">
        <v>3.2922735932364403E-2</v>
      </c>
      <c r="K212" s="77">
        <v>6.6954414125230094E-2</v>
      </c>
      <c r="L212" s="75">
        <v>4.5147482984219298</v>
      </c>
      <c r="M212" s="78">
        <v>0.28744112267403299</v>
      </c>
    </row>
    <row r="213" spans="1:13">
      <c r="A213" s="81">
        <v>2019</v>
      </c>
      <c r="B213" s="72" t="s">
        <v>914</v>
      </c>
      <c r="C213" s="73" t="s">
        <v>932</v>
      </c>
      <c r="D213" s="9" t="s">
        <v>1022</v>
      </c>
      <c r="E213" s="9" t="s">
        <v>917</v>
      </c>
      <c r="F213" s="74">
        <v>29221989</v>
      </c>
      <c r="G213" s="75">
        <v>2.8806584362139901E-2</v>
      </c>
      <c r="H213" s="76">
        <v>2.2150364634303599E-5</v>
      </c>
      <c r="I213" s="75">
        <v>0.14026641433690601</v>
      </c>
      <c r="J213" s="75">
        <v>3.3581936748850398E-2</v>
      </c>
      <c r="K213" s="77">
        <v>6.9277623931097404E-2</v>
      </c>
      <c r="L213" s="75">
        <v>4.6546191201243197</v>
      </c>
      <c r="M213" s="78">
        <v>0.30982560086931599</v>
      </c>
    </row>
    <row r="214" spans="1:13">
      <c r="A214" s="71">
        <v>2018</v>
      </c>
      <c r="B214" s="72" t="s">
        <v>914</v>
      </c>
      <c r="C214" s="73" t="s">
        <v>996</v>
      </c>
      <c r="D214" s="9" t="s">
        <v>1023</v>
      </c>
      <c r="E214" s="9" t="s">
        <v>917</v>
      </c>
      <c r="F214" s="74">
        <v>34059425</v>
      </c>
      <c r="G214" s="75">
        <v>0.13375796178343899</v>
      </c>
      <c r="H214" s="76">
        <v>3.9314514119310697E-4</v>
      </c>
      <c r="I214" s="75">
        <v>8.6610839128909198E-2</v>
      </c>
      <c r="J214" s="75">
        <v>2.48128761671946E-2</v>
      </c>
      <c r="K214" s="77">
        <v>7.4670292567403901E-2</v>
      </c>
      <c r="L214" s="75">
        <v>3.4054470873284099</v>
      </c>
      <c r="M214" s="78">
        <v>5.1236716126804097E-2</v>
      </c>
    </row>
    <row r="215" spans="1:13">
      <c r="A215" s="71">
        <v>2018</v>
      </c>
      <c r="B215" s="72" t="s">
        <v>914</v>
      </c>
      <c r="C215" s="73" t="s">
        <v>996</v>
      </c>
      <c r="D215" s="9" t="s">
        <v>1024</v>
      </c>
      <c r="E215" s="9" t="s">
        <v>917</v>
      </c>
      <c r="F215" s="74">
        <v>34059455</v>
      </c>
      <c r="G215" s="75">
        <v>0.13375796178343899</v>
      </c>
      <c r="H215" s="76">
        <v>3.9314514119310697E-4</v>
      </c>
      <c r="I215" s="75">
        <v>8.6610839128909198E-2</v>
      </c>
      <c r="J215" s="75">
        <v>2.48128761671946E-2</v>
      </c>
      <c r="K215" s="77">
        <v>7.4670292567403901E-2</v>
      </c>
      <c r="L215" s="75">
        <v>3.4054470873284099</v>
      </c>
      <c r="M215" s="78">
        <v>0.13454658378203299</v>
      </c>
    </row>
    <row r="216" spans="1:13">
      <c r="A216" s="71">
        <v>2018</v>
      </c>
      <c r="B216" s="72" t="s">
        <v>914</v>
      </c>
      <c r="C216" s="73" t="s">
        <v>996</v>
      </c>
      <c r="D216" s="9" t="s">
        <v>1025</v>
      </c>
      <c r="E216" s="9" t="s">
        <v>917</v>
      </c>
      <c r="F216" s="74">
        <v>34059484</v>
      </c>
      <c r="G216" s="75">
        <v>0.13375796178343899</v>
      </c>
      <c r="H216" s="76">
        <v>3.9314514119310697E-4</v>
      </c>
      <c r="I216" s="75">
        <v>8.6610839128909198E-2</v>
      </c>
      <c r="J216" s="75">
        <v>2.48128761671946E-2</v>
      </c>
      <c r="K216" s="77">
        <v>7.4670292567403901E-2</v>
      </c>
      <c r="L216" s="75">
        <v>3.4054470873284099</v>
      </c>
      <c r="M216" s="78">
        <v>0.23088079025113101</v>
      </c>
    </row>
    <row r="217" spans="1:13">
      <c r="A217" s="79">
        <v>2017</v>
      </c>
      <c r="B217" s="72" t="s">
        <v>914</v>
      </c>
      <c r="C217" s="73" t="s">
        <v>1005</v>
      </c>
      <c r="D217" s="9" t="s">
        <v>1026</v>
      </c>
      <c r="E217" s="9" t="s">
        <v>917</v>
      </c>
      <c r="F217" s="74">
        <v>34719618</v>
      </c>
      <c r="G217" s="75">
        <v>2.6041666666666699E-2</v>
      </c>
      <c r="H217" s="76">
        <v>5.5933784625913105E-4</v>
      </c>
      <c r="I217" s="75">
        <v>0.25825991215243599</v>
      </c>
      <c r="J217" s="75">
        <v>7.5428963898671597E-2</v>
      </c>
      <c r="K217" s="77">
        <v>3.9887450716483502E-2</v>
      </c>
      <c r="L217" s="75">
        <v>3.2523257941789501</v>
      </c>
      <c r="M217" s="78">
        <v>0.452839597535248</v>
      </c>
    </row>
    <row r="218" spans="1:13">
      <c r="A218" s="81">
        <v>2019</v>
      </c>
      <c r="B218" s="72" t="s">
        <v>914</v>
      </c>
      <c r="C218" s="73" t="s">
        <v>1027</v>
      </c>
      <c r="D218" s="9" t="s">
        <v>1028</v>
      </c>
      <c r="E218" s="9" t="s">
        <v>917</v>
      </c>
      <c r="F218" s="74">
        <v>35189961</v>
      </c>
      <c r="G218" s="75">
        <v>3.2921810699588501E-2</v>
      </c>
      <c r="H218" s="76">
        <v>7.4469436423662703E-4</v>
      </c>
      <c r="I218" s="75">
        <v>3.4630796197104798</v>
      </c>
      <c r="J218" s="75">
        <v>1.03578084857687</v>
      </c>
      <c r="K218" s="77">
        <v>4.4960576348487297E-2</v>
      </c>
      <c r="L218" s="75">
        <v>3.1280219328360901</v>
      </c>
      <c r="M218" s="78">
        <v>3.9681628386084897E-2</v>
      </c>
    </row>
    <row r="219" spans="1:13">
      <c r="A219" s="81">
        <v>2019</v>
      </c>
      <c r="B219" s="80" t="s">
        <v>921</v>
      </c>
      <c r="C219" s="73" t="s">
        <v>1027</v>
      </c>
      <c r="D219" s="9" t="s">
        <v>1028</v>
      </c>
      <c r="E219" s="9" t="s">
        <v>917</v>
      </c>
      <c r="F219" s="74">
        <v>35189961</v>
      </c>
      <c r="G219" s="75">
        <v>3.2921810699588501E-2</v>
      </c>
      <c r="H219" s="76">
        <v>6.9848828950199696E-4</v>
      </c>
      <c r="I219" s="75">
        <v>3.54545627382132</v>
      </c>
      <c r="J219" s="75">
        <v>1.0556587439991201</v>
      </c>
      <c r="K219" s="77">
        <v>4.5357618096671701E-2</v>
      </c>
      <c r="L219" s="75">
        <v>3.1558408706482899</v>
      </c>
      <c r="M219" s="78">
        <v>4.1591903784969998E-2</v>
      </c>
    </row>
    <row r="220" spans="1:13">
      <c r="A220" s="81">
        <v>2019</v>
      </c>
      <c r="B220" s="80" t="s">
        <v>921</v>
      </c>
      <c r="C220" s="73" t="s">
        <v>918</v>
      </c>
      <c r="D220" s="9" t="s">
        <v>1028</v>
      </c>
      <c r="E220" s="9" t="s">
        <v>917</v>
      </c>
      <c r="F220" s="74">
        <v>35189961</v>
      </c>
      <c r="G220" s="75">
        <v>3.2921810699588501E-2</v>
      </c>
      <c r="H220" s="76">
        <v>8.9785017727564E-5</v>
      </c>
      <c r="I220" s="75">
        <v>4.7397632416324997</v>
      </c>
      <c r="J220" s="75">
        <v>1.2267290033634399</v>
      </c>
      <c r="K220" s="77">
        <v>5.9585117078901503E-2</v>
      </c>
      <c r="L220" s="75">
        <v>4.0467961272647397</v>
      </c>
      <c r="M220" s="78">
        <v>2.8452550219482099E-2</v>
      </c>
    </row>
    <row r="221" spans="1:13">
      <c r="A221" s="81">
        <v>2019</v>
      </c>
      <c r="B221" s="72" t="s">
        <v>914</v>
      </c>
      <c r="C221" s="73" t="s">
        <v>918</v>
      </c>
      <c r="D221" s="9" t="s">
        <v>1028</v>
      </c>
      <c r="E221" s="9" t="s">
        <v>917</v>
      </c>
      <c r="F221" s="74">
        <v>35189961</v>
      </c>
      <c r="G221" s="75">
        <v>3.2921810699588501E-2</v>
      </c>
      <c r="H221" s="76">
        <v>8.4810797865722705E-5</v>
      </c>
      <c r="I221" s="75">
        <v>4.69480508190499</v>
      </c>
      <c r="J221" s="75">
        <v>1.2099627821977701</v>
      </c>
      <c r="K221" s="77">
        <v>6.0075953707060599E-2</v>
      </c>
      <c r="L221" s="75">
        <v>4.0715488511045699</v>
      </c>
      <c r="M221" s="78">
        <v>2.7915347179888399E-2</v>
      </c>
    </row>
    <row r="222" spans="1:13">
      <c r="A222" s="81">
        <v>2019</v>
      </c>
      <c r="B222" s="72" t="s">
        <v>914</v>
      </c>
      <c r="C222" s="73" t="s">
        <v>915</v>
      </c>
      <c r="D222" s="9" t="s">
        <v>1028</v>
      </c>
      <c r="E222" s="9" t="s">
        <v>917</v>
      </c>
      <c r="F222" s="74">
        <v>35189961</v>
      </c>
      <c r="G222" s="75">
        <v>3.2921810699588501E-2</v>
      </c>
      <c r="H222" s="76">
        <v>1.78265606792666E-5</v>
      </c>
      <c r="I222" s="75">
        <v>215.139544091304</v>
      </c>
      <c r="J222" s="75">
        <v>50.947418358752103</v>
      </c>
      <c r="K222" s="77">
        <v>7.0754257739505194E-2</v>
      </c>
      <c r="L222" s="75">
        <v>4.7489324382097404</v>
      </c>
      <c r="M222" s="78">
        <v>6.9240525831596095E-2</v>
      </c>
    </row>
    <row r="223" spans="1:13">
      <c r="A223" s="81">
        <v>2019</v>
      </c>
      <c r="B223" s="80" t="s">
        <v>921</v>
      </c>
      <c r="C223" s="73" t="s">
        <v>915</v>
      </c>
      <c r="D223" s="9" t="s">
        <v>1028</v>
      </c>
      <c r="E223" s="9" t="s">
        <v>917</v>
      </c>
      <c r="F223" s="74">
        <v>35189961</v>
      </c>
      <c r="G223" s="75">
        <v>3.2921810699588501E-2</v>
      </c>
      <c r="H223" s="76">
        <v>1.6181890292254201E-5</v>
      </c>
      <c r="I223" s="75">
        <v>219.81450794389099</v>
      </c>
      <c r="J223" s="75">
        <v>51.860534064228901</v>
      </c>
      <c r="K223" s="77">
        <v>7.1265155525194995E-2</v>
      </c>
      <c r="L223" s="75">
        <v>4.7909707475232599</v>
      </c>
      <c r="M223" s="78">
        <v>7.2282401841202895E-2</v>
      </c>
    </row>
    <row r="224" spans="1:13">
      <c r="A224" s="81">
        <v>2019</v>
      </c>
      <c r="B224" s="72" t="s">
        <v>914</v>
      </c>
      <c r="C224" s="73" t="s">
        <v>930</v>
      </c>
      <c r="D224" s="9" t="s">
        <v>1029</v>
      </c>
      <c r="E224" s="9" t="s">
        <v>917</v>
      </c>
      <c r="F224" s="74">
        <v>36266175</v>
      </c>
      <c r="G224" s="75">
        <v>0.238589211618257</v>
      </c>
      <c r="H224" s="76">
        <v>4.8960707537335196E-4</v>
      </c>
      <c r="I224" s="75">
        <v>5.2787050448683703E-2</v>
      </c>
      <c r="J224" s="75">
        <v>1.5286341186451601E-2</v>
      </c>
      <c r="K224" s="77">
        <v>4.8275911754810198E-2</v>
      </c>
      <c r="L224" s="75">
        <v>3.3101523147730298</v>
      </c>
      <c r="M224" s="78">
        <v>3.8621627036055102E-2</v>
      </c>
    </row>
    <row r="225" spans="1:13">
      <c r="A225" s="81">
        <v>2019</v>
      </c>
      <c r="B225" s="80" t="s">
        <v>921</v>
      </c>
      <c r="C225" s="73" t="s">
        <v>930</v>
      </c>
      <c r="D225" s="9" t="s">
        <v>1029</v>
      </c>
      <c r="E225" s="9" t="s">
        <v>917</v>
      </c>
      <c r="F225" s="74">
        <v>36266175</v>
      </c>
      <c r="G225" s="75">
        <v>0.238589211618257</v>
      </c>
      <c r="H225" s="76">
        <v>3.4564052674844399E-4</v>
      </c>
      <c r="I225" s="75">
        <v>5.4119774649943699E-2</v>
      </c>
      <c r="J225" s="75">
        <v>1.5289824599276899E-2</v>
      </c>
      <c r="K225" s="77">
        <v>5.0658241040572101E-2</v>
      </c>
      <c r="L225" s="75">
        <v>3.4613753416811801</v>
      </c>
      <c r="M225" s="78">
        <v>4.05964196320662E-2</v>
      </c>
    </row>
    <row r="226" spans="1:13">
      <c r="A226" s="71">
        <v>2018</v>
      </c>
      <c r="B226" s="72" t="s">
        <v>914</v>
      </c>
      <c r="C226" s="73" t="s">
        <v>915</v>
      </c>
      <c r="D226" s="9" t="s">
        <v>1030</v>
      </c>
      <c r="E226" s="9" t="s">
        <v>917</v>
      </c>
      <c r="F226" s="74">
        <v>40103647</v>
      </c>
      <c r="G226" s="75">
        <v>0.36857142857142899</v>
      </c>
      <c r="H226" s="76">
        <v>4.5461280921614599E-4</v>
      </c>
      <c r="I226" s="75">
        <v>-40.598964509829202</v>
      </c>
      <c r="J226" s="75">
        <v>11.7354168689511</v>
      </c>
      <c r="K226" s="77">
        <v>6.6104143254444594E-2</v>
      </c>
      <c r="L226" s="75">
        <v>3.34235833171374</v>
      </c>
      <c r="M226" s="78">
        <v>3.3216833921810102E-2</v>
      </c>
    </row>
    <row r="227" spans="1:13">
      <c r="A227" s="79">
        <v>2017</v>
      </c>
      <c r="B227" s="80" t="s">
        <v>921</v>
      </c>
      <c r="C227" s="73" t="s">
        <v>944</v>
      </c>
      <c r="D227" s="9" t="s">
        <v>1031</v>
      </c>
      <c r="E227" s="9" t="s">
        <v>917</v>
      </c>
      <c r="F227" s="74">
        <v>40264530</v>
      </c>
      <c r="G227" s="75">
        <v>2.6422764227642299E-2</v>
      </c>
      <c r="H227" s="76">
        <v>9.7967097710541392E-4</v>
      </c>
      <c r="I227" s="75">
        <v>2.44576523539207</v>
      </c>
      <c r="J227" s="75">
        <v>0.74836228790271997</v>
      </c>
      <c r="K227" s="77">
        <v>4.2489012252079801E-2</v>
      </c>
      <c r="L227" s="75">
        <v>3.00891975779746</v>
      </c>
      <c r="M227" s="78">
        <v>8.9168199626282904E-2</v>
      </c>
    </row>
    <row r="228" spans="1:13">
      <c r="A228" s="79">
        <v>2017</v>
      </c>
      <c r="B228" s="80" t="s">
        <v>921</v>
      </c>
      <c r="C228" s="73" t="s">
        <v>927</v>
      </c>
      <c r="D228" s="9" t="s">
        <v>1031</v>
      </c>
      <c r="E228" s="9" t="s">
        <v>917</v>
      </c>
      <c r="F228" s="74">
        <v>40264530</v>
      </c>
      <c r="G228" s="75">
        <v>2.6422764227642299E-2</v>
      </c>
      <c r="H228" s="76">
        <v>2.3650753487078401E-5</v>
      </c>
      <c r="I228" s="75">
        <v>74.420478458460806</v>
      </c>
      <c r="J228" s="75">
        <v>17.891525741986801</v>
      </c>
      <c r="K228" s="77">
        <v>6.7915998316393694E-2</v>
      </c>
      <c r="L228" s="75">
        <v>4.6261550185596798</v>
      </c>
      <c r="M228" s="78">
        <v>0.16823054162520901</v>
      </c>
    </row>
    <row r="229" spans="1:13">
      <c r="A229" s="79">
        <v>2017</v>
      </c>
      <c r="B229" s="72" t="s">
        <v>914</v>
      </c>
      <c r="C229" s="73" t="s">
        <v>927</v>
      </c>
      <c r="D229" s="9" t="s">
        <v>1031</v>
      </c>
      <c r="E229" s="9" t="s">
        <v>917</v>
      </c>
      <c r="F229" s="74">
        <v>40264530</v>
      </c>
      <c r="G229" s="75">
        <v>2.6422764227642299E-2</v>
      </c>
      <c r="H229" s="76">
        <v>2.27382829782045E-5</v>
      </c>
      <c r="I229" s="75">
        <v>76.470082868537503</v>
      </c>
      <c r="J229" s="75">
        <v>18.3291298774419</v>
      </c>
      <c r="K229" s="77">
        <v>6.8310961932019895E-2</v>
      </c>
      <c r="L229" s="75">
        <v>4.6432423330187698</v>
      </c>
      <c r="M229" s="78">
        <v>0.17762457391251801</v>
      </c>
    </row>
    <row r="230" spans="1:13">
      <c r="A230" s="81">
        <v>2019</v>
      </c>
      <c r="B230" s="80" t="s">
        <v>921</v>
      </c>
      <c r="C230" s="73" t="s">
        <v>929</v>
      </c>
      <c r="D230" s="9" t="s">
        <v>1032</v>
      </c>
      <c r="E230" s="9" t="s">
        <v>917</v>
      </c>
      <c r="F230" s="74">
        <v>42044483</v>
      </c>
      <c r="G230" s="75">
        <v>4.1860465116279097E-2</v>
      </c>
      <c r="H230" s="76">
        <v>8.4354629161881398E-4</v>
      </c>
      <c r="I230" s="75">
        <v>-0.52608962016657101</v>
      </c>
      <c r="J230" s="75">
        <v>0.159227476182945</v>
      </c>
      <c r="K230" s="77">
        <v>4.95069428112885E-2</v>
      </c>
      <c r="L230" s="75">
        <v>3.0738910794732401</v>
      </c>
      <c r="M230" s="78">
        <v>9.5663934815544693E-2</v>
      </c>
    </row>
    <row r="231" spans="1:13">
      <c r="A231" s="81">
        <v>2019</v>
      </c>
      <c r="B231" s="80" t="s">
        <v>921</v>
      </c>
      <c r="C231" s="73" t="s">
        <v>922</v>
      </c>
      <c r="D231" s="9" t="s">
        <v>1032</v>
      </c>
      <c r="E231" s="9" t="s">
        <v>917</v>
      </c>
      <c r="F231" s="74">
        <v>42044483</v>
      </c>
      <c r="G231" s="75">
        <v>4.1860465116279097E-2</v>
      </c>
      <c r="H231" s="76">
        <v>4.9264885096133497E-4</v>
      </c>
      <c r="I231" s="75">
        <v>-2.2815794475105799</v>
      </c>
      <c r="J231" s="75">
        <v>0.66232224016007102</v>
      </c>
      <c r="K231" s="77">
        <v>5.3698715251284099E-2</v>
      </c>
      <c r="L231" s="75">
        <v>3.3074625258078401</v>
      </c>
      <c r="M231" s="78">
        <v>9.3387000798338796E-2</v>
      </c>
    </row>
    <row r="232" spans="1:13">
      <c r="A232" s="81">
        <v>2019</v>
      </c>
      <c r="B232" s="72" t="s">
        <v>914</v>
      </c>
      <c r="C232" s="73" t="s">
        <v>922</v>
      </c>
      <c r="D232" s="9" t="s">
        <v>1032</v>
      </c>
      <c r="E232" s="9" t="s">
        <v>917</v>
      </c>
      <c r="F232" s="74">
        <v>42044483</v>
      </c>
      <c r="G232" s="75">
        <v>4.1860465116279097E-2</v>
      </c>
      <c r="H232" s="76">
        <v>4.1065186322580501E-4</v>
      </c>
      <c r="I232" s="75">
        <v>-2.2768338871331202</v>
      </c>
      <c r="J232" s="75">
        <v>0.65161739819615805</v>
      </c>
      <c r="K232" s="77">
        <v>5.5203470896147702E-2</v>
      </c>
      <c r="L232" s="75">
        <v>3.3865262023341698</v>
      </c>
      <c r="M232" s="78">
        <v>9.2998925105623506E-2</v>
      </c>
    </row>
    <row r="233" spans="1:13">
      <c r="A233" s="81">
        <v>2019</v>
      </c>
      <c r="B233" s="72" t="s">
        <v>914</v>
      </c>
      <c r="C233" s="73" t="s">
        <v>929</v>
      </c>
      <c r="D233" s="9" t="s">
        <v>1032</v>
      </c>
      <c r="E233" s="9" t="s">
        <v>917</v>
      </c>
      <c r="F233" s="74">
        <v>42044483</v>
      </c>
      <c r="G233" s="75">
        <v>4.1860465116279097E-2</v>
      </c>
      <c r="H233" s="76">
        <v>2.94161768758076E-4</v>
      </c>
      <c r="I233" s="75">
        <v>-0.55870691659307403</v>
      </c>
      <c r="J233" s="75">
        <v>0.156159053221824</v>
      </c>
      <c r="K233" s="77">
        <v>5.7800407527868698E-2</v>
      </c>
      <c r="L233" s="75">
        <v>3.5314137717727201</v>
      </c>
      <c r="M233" s="78">
        <v>0.107893894469815</v>
      </c>
    </row>
    <row r="234" spans="1:13">
      <c r="A234" s="81">
        <v>2019</v>
      </c>
      <c r="B234" s="80" t="s">
        <v>921</v>
      </c>
      <c r="C234" s="73" t="s">
        <v>957</v>
      </c>
      <c r="D234" s="9" t="s">
        <v>1032</v>
      </c>
      <c r="E234" s="9" t="s">
        <v>917</v>
      </c>
      <c r="F234" s="74">
        <v>42044483</v>
      </c>
      <c r="G234" s="75">
        <v>4.1860465116279097E-2</v>
      </c>
      <c r="H234" s="76">
        <v>2.1785254422155699E-4</v>
      </c>
      <c r="I234" s="75">
        <v>-3.0191679077292801</v>
      </c>
      <c r="J234" s="75">
        <v>0.82761438496159401</v>
      </c>
      <c r="K234" s="77">
        <v>6.00216951206516E-2</v>
      </c>
      <c r="L234" s="75">
        <v>3.6618373637294601</v>
      </c>
      <c r="M234" s="78">
        <v>8.0829587431244299E-2</v>
      </c>
    </row>
    <row r="235" spans="1:13">
      <c r="A235" s="81">
        <v>2019</v>
      </c>
      <c r="B235" s="72" t="s">
        <v>914</v>
      </c>
      <c r="C235" s="73" t="s">
        <v>957</v>
      </c>
      <c r="D235" s="9" t="s">
        <v>1032</v>
      </c>
      <c r="E235" s="9" t="s">
        <v>917</v>
      </c>
      <c r="F235" s="74">
        <v>42044483</v>
      </c>
      <c r="G235" s="75">
        <v>4.1860465116279097E-2</v>
      </c>
      <c r="H235" s="76">
        <v>1.8387028706042999E-4</v>
      </c>
      <c r="I235" s="75">
        <v>-3.02498445123886</v>
      </c>
      <c r="J235" s="75">
        <v>0.81924150405165197</v>
      </c>
      <c r="K235" s="77">
        <v>6.1445003000496302E-2</v>
      </c>
      <c r="L235" s="75">
        <v>3.7354884459020998</v>
      </c>
      <c r="M235" s="78">
        <v>8.1141330074551696E-2</v>
      </c>
    </row>
    <row r="236" spans="1:13">
      <c r="A236" s="81">
        <v>2019</v>
      </c>
      <c r="B236" s="80" t="s">
        <v>921</v>
      </c>
      <c r="C236" s="73" t="s">
        <v>924</v>
      </c>
      <c r="D236" s="9" t="s">
        <v>1032</v>
      </c>
      <c r="E236" s="9" t="s">
        <v>917</v>
      </c>
      <c r="F236" s="74">
        <v>42044483</v>
      </c>
      <c r="G236" s="75">
        <v>4.1860465116279097E-2</v>
      </c>
      <c r="H236" s="76">
        <v>4.38608789734275E-5</v>
      </c>
      <c r="I236" s="75">
        <v>-68.280266539216697</v>
      </c>
      <c r="J236" s="75">
        <v>17.0003329543622</v>
      </c>
      <c r="K236" s="77">
        <v>7.2284690915163E-2</v>
      </c>
      <c r="L236" s="75">
        <v>4.3579226692958803</v>
      </c>
      <c r="M236" s="78">
        <v>0.12947323480745601</v>
      </c>
    </row>
    <row r="237" spans="1:13">
      <c r="A237" s="81">
        <v>2019</v>
      </c>
      <c r="B237" s="72" t="s">
        <v>914</v>
      </c>
      <c r="C237" s="73" t="s">
        <v>959</v>
      </c>
      <c r="D237" s="9" t="s">
        <v>1032</v>
      </c>
      <c r="E237" s="9" t="s">
        <v>917</v>
      </c>
      <c r="F237" s="74">
        <v>42044483</v>
      </c>
      <c r="G237" s="75">
        <v>4.1860465116279097E-2</v>
      </c>
      <c r="H237" s="76">
        <v>3.1492132353475703E-5</v>
      </c>
      <c r="I237" s="75">
        <v>-2.7835609633524201</v>
      </c>
      <c r="J237" s="75">
        <v>0.68002612751028402</v>
      </c>
      <c r="K237" s="77">
        <v>7.4972008856034306E-2</v>
      </c>
      <c r="L237" s="75">
        <v>4.5017979319962</v>
      </c>
      <c r="M237" s="78">
        <v>9.66681795720533E-2</v>
      </c>
    </row>
    <row r="238" spans="1:13">
      <c r="A238" s="81">
        <v>2019</v>
      </c>
      <c r="B238" s="80" t="s">
        <v>921</v>
      </c>
      <c r="C238" s="73" t="s">
        <v>959</v>
      </c>
      <c r="D238" s="9" t="s">
        <v>1032</v>
      </c>
      <c r="E238" s="9" t="s">
        <v>917</v>
      </c>
      <c r="F238" s="74">
        <v>42044483</v>
      </c>
      <c r="G238" s="75">
        <v>4.1860465116279097E-2</v>
      </c>
      <c r="H238" s="76">
        <v>2.9339682196953599E-5</v>
      </c>
      <c r="I238" s="75">
        <v>-2.80018588970283</v>
      </c>
      <c r="J238" s="75">
        <v>0.68242119765253695</v>
      </c>
      <c r="K238" s="77">
        <v>7.5324439655540004E-2</v>
      </c>
      <c r="L238" s="75">
        <v>4.5325445946800897</v>
      </c>
      <c r="M238" s="78">
        <v>9.7826336784925499E-2</v>
      </c>
    </row>
    <row r="239" spans="1:13">
      <c r="A239" s="81">
        <v>2019</v>
      </c>
      <c r="B239" s="72" t="s">
        <v>914</v>
      </c>
      <c r="C239" s="73" t="s">
        <v>924</v>
      </c>
      <c r="D239" s="9" t="s">
        <v>1032</v>
      </c>
      <c r="E239" s="9" t="s">
        <v>917</v>
      </c>
      <c r="F239" s="74">
        <v>42044483</v>
      </c>
      <c r="G239" s="75">
        <v>4.1860465116279097E-2</v>
      </c>
      <c r="H239" s="76">
        <v>2.5179506227441199E-5</v>
      </c>
      <c r="I239" s="75">
        <v>-68.734212039916898</v>
      </c>
      <c r="J239" s="75">
        <v>16.5976065414891</v>
      </c>
      <c r="K239" s="77">
        <v>7.6667400750958195E-2</v>
      </c>
      <c r="L239" s="75">
        <v>4.5989527907015599</v>
      </c>
      <c r="M239" s="78">
        <v>0.131200502943565</v>
      </c>
    </row>
    <row r="240" spans="1:13">
      <c r="A240" s="81">
        <v>2019</v>
      </c>
      <c r="B240" s="80" t="s">
        <v>921</v>
      </c>
      <c r="C240" s="73" t="s">
        <v>922</v>
      </c>
      <c r="D240" s="9" t="s">
        <v>1033</v>
      </c>
      <c r="E240" s="9" t="s">
        <v>917</v>
      </c>
      <c r="F240" s="74">
        <v>45762816</v>
      </c>
      <c r="G240" s="75">
        <v>3.4883720930232599E-2</v>
      </c>
      <c r="H240" s="76">
        <v>5.15072924076974E-4</v>
      </c>
      <c r="I240" s="75">
        <v>2.63990405968703</v>
      </c>
      <c r="J240" s="75">
        <v>0.768893095376605</v>
      </c>
      <c r="K240" s="77">
        <v>5.3352461101002599E-2</v>
      </c>
      <c r="L240" s="75">
        <v>3.28813127914878</v>
      </c>
      <c r="M240" s="78">
        <v>0.14421435608312599</v>
      </c>
    </row>
    <row r="241" spans="1:13">
      <c r="A241" s="81">
        <v>2019</v>
      </c>
      <c r="B241" s="72" t="s">
        <v>914</v>
      </c>
      <c r="C241" s="73" t="s">
        <v>922</v>
      </c>
      <c r="D241" s="9" t="s">
        <v>1033</v>
      </c>
      <c r="E241" s="9" t="s">
        <v>917</v>
      </c>
      <c r="F241" s="74">
        <v>45762816</v>
      </c>
      <c r="G241" s="75">
        <v>3.4883720930232599E-2</v>
      </c>
      <c r="H241" s="76">
        <v>5.04297290045339E-4</v>
      </c>
      <c r="I241" s="75">
        <v>2.5538826270503301</v>
      </c>
      <c r="J241" s="75">
        <v>0.74206481915151301</v>
      </c>
      <c r="K241" s="77">
        <v>5.3600866286674903E-2</v>
      </c>
      <c r="L241" s="75">
        <v>3.2973133656134599</v>
      </c>
      <c r="M241" s="78">
        <v>0.13496901394688901</v>
      </c>
    </row>
    <row r="242" spans="1:13">
      <c r="A242" s="81">
        <v>2019</v>
      </c>
      <c r="B242" s="72" t="s">
        <v>914</v>
      </c>
      <c r="C242" s="73" t="s">
        <v>924</v>
      </c>
      <c r="D242" s="9" t="s">
        <v>1033</v>
      </c>
      <c r="E242" s="9" t="s">
        <v>917</v>
      </c>
      <c r="F242" s="74">
        <v>45762816</v>
      </c>
      <c r="G242" s="75">
        <v>3.4883720930232599E-2</v>
      </c>
      <c r="H242" s="76">
        <v>3.4314515530459503E-4</v>
      </c>
      <c r="I242" s="75">
        <v>65.512459027110694</v>
      </c>
      <c r="J242" s="75">
        <v>18.509374689156601</v>
      </c>
      <c r="K242" s="77">
        <v>5.6602377243827599E-2</v>
      </c>
      <c r="L242" s="75">
        <v>3.46452212831734</v>
      </c>
      <c r="M242" s="78">
        <v>0.137484695785099</v>
      </c>
    </row>
    <row r="243" spans="1:13">
      <c r="A243" s="81">
        <v>2019</v>
      </c>
      <c r="B243" s="80" t="s">
        <v>921</v>
      </c>
      <c r="C243" s="73" t="s">
        <v>924</v>
      </c>
      <c r="D243" s="9" t="s">
        <v>1033</v>
      </c>
      <c r="E243" s="9" t="s">
        <v>917</v>
      </c>
      <c r="F243" s="74">
        <v>45762816</v>
      </c>
      <c r="G243" s="75">
        <v>3.4883720930232599E-2</v>
      </c>
      <c r="H243" s="76">
        <v>2.02279218558161E-4</v>
      </c>
      <c r="I243" s="75">
        <v>71.443887222005799</v>
      </c>
      <c r="J243" s="75">
        <v>19.488563939345699</v>
      </c>
      <c r="K243" s="77">
        <v>6.0593967404307898E-2</v>
      </c>
      <c r="L243" s="75">
        <v>3.6940487327957401</v>
      </c>
      <c r="M243" s="78">
        <v>0.16350713443880199</v>
      </c>
    </row>
    <row r="244" spans="1:13">
      <c r="A244" s="81">
        <v>2019</v>
      </c>
      <c r="B244" s="80" t="s">
        <v>921</v>
      </c>
      <c r="C244" s="73" t="s">
        <v>922</v>
      </c>
      <c r="D244" s="9" t="s">
        <v>1034</v>
      </c>
      <c r="E244" s="9" t="s">
        <v>917</v>
      </c>
      <c r="F244" s="74">
        <v>45762821</v>
      </c>
      <c r="G244" s="75">
        <v>3.4883720930232599E-2</v>
      </c>
      <c r="H244" s="76">
        <v>5.15072924076974E-4</v>
      </c>
      <c r="I244" s="75">
        <v>2.63990405968703</v>
      </c>
      <c r="J244" s="75">
        <v>0.768893095376605</v>
      </c>
      <c r="K244" s="77">
        <v>5.3352461101002599E-2</v>
      </c>
      <c r="L244" s="75">
        <v>3.28813127914878</v>
      </c>
      <c r="M244" s="78">
        <v>0.28509634000175599</v>
      </c>
    </row>
    <row r="245" spans="1:13">
      <c r="A245" s="81">
        <v>2019</v>
      </c>
      <c r="B245" s="72" t="s">
        <v>914</v>
      </c>
      <c r="C245" s="73" t="s">
        <v>922</v>
      </c>
      <c r="D245" s="9" t="s">
        <v>1034</v>
      </c>
      <c r="E245" s="9" t="s">
        <v>917</v>
      </c>
      <c r="F245" s="74">
        <v>45762821</v>
      </c>
      <c r="G245" s="75">
        <v>3.4883720930232599E-2</v>
      </c>
      <c r="H245" s="76">
        <v>5.04297290045339E-4</v>
      </c>
      <c r="I245" s="75">
        <v>2.5538826270503301</v>
      </c>
      <c r="J245" s="75">
        <v>0.74206481915151301</v>
      </c>
      <c r="K245" s="77">
        <v>5.3600866286674903E-2</v>
      </c>
      <c r="L245" s="75">
        <v>3.2973133656134599</v>
      </c>
      <c r="M245" s="78">
        <v>0.266819288557684</v>
      </c>
    </row>
    <row r="246" spans="1:13">
      <c r="A246" s="81">
        <v>2019</v>
      </c>
      <c r="B246" s="72" t="s">
        <v>914</v>
      </c>
      <c r="C246" s="73" t="s">
        <v>924</v>
      </c>
      <c r="D246" s="9" t="s">
        <v>1034</v>
      </c>
      <c r="E246" s="9" t="s">
        <v>917</v>
      </c>
      <c r="F246" s="74">
        <v>45762821</v>
      </c>
      <c r="G246" s="75">
        <v>3.4883720930232599E-2</v>
      </c>
      <c r="H246" s="76">
        <v>3.4314515530459503E-4</v>
      </c>
      <c r="I246" s="75">
        <v>65.512459027110694</v>
      </c>
      <c r="J246" s="75">
        <v>18.509374689156601</v>
      </c>
      <c r="K246" s="77">
        <v>5.6602377243827599E-2</v>
      </c>
      <c r="L246" s="75">
        <v>3.46452212831734</v>
      </c>
      <c r="M246" s="78">
        <v>0.271792522181312</v>
      </c>
    </row>
    <row r="247" spans="1:13">
      <c r="A247" s="81">
        <v>2019</v>
      </c>
      <c r="B247" s="80" t="s">
        <v>921</v>
      </c>
      <c r="C247" s="73" t="s">
        <v>924</v>
      </c>
      <c r="D247" s="9" t="s">
        <v>1034</v>
      </c>
      <c r="E247" s="9" t="s">
        <v>917</v>
      </c>
      <c r="F247" s="74">
        <v>45762821</v>
      </c>
      <c r="G247" s="75">
        <v>3.4883720930232599E-2</v>
      </c>
      <c r="H247" s="76">
        <v>2.02279218558161E-4</v>
      </c>
      <c r="I247" s="75">
        <v>71.443887222005799</v>
      </c>
      <c r="J247" s="75">
        <v>19.488563939345699</v>
      </c>
      <c r="K247" s="77">
        <v>6.0593967404307898E-2</v>
      </c>
      <c r="L247" s="75">
        <v>3.6940487327957401</v>
      </c>
      <c r="M247" s="78">
        <v>0.32323609700693301</v>
      </c>
    </row>
    <row r="248" spans="1:13">
      <c r="A248" s="79">
        <v>2017</v>
      </c>
      <c r="B248" s="72" t="s">
        <v>914</v>
      </c>
      <c r="C248" s="73" t="s">
        <v>925</v>
      </c>
      <c r="D248" s="9" t="s">
        <v>1035</v>
      </c>
      <c r="E248" s="9" t="s">
        <v>917</v>
      </c>
      <c r="F248" s="74">
        <v>46439884</v>
      </c>
      <c r="G248" s="75">
        <v>0.19308943089430899</v>
      </c>
      <c r="H248" s="76">
        <v>6.2658945927240005E-4</v>
      </c>
      <c r="I248" s="75">
        <v>0.97006488126277901</v>
      </c>
      <c r="J248" s="75">
        <v>0.28619237913750301</v>
      </c>
      <c r="K248" s="77">
        <v>4.5629765863917801E-2</v>
      </c>
      <c r="L248" s="75">
        <v>3.2030169152607901</v>
      </c>
      <c r="M248" s="78">
        <v>2.2882940631933E-2</v>
      </c>
    </row>
    <row r="249" spans="1:13">
      <c r="A249" s="79">
        <v>2017</v>
      </c>
      <c r="B249" s="80" t="s">
        <v>921</v>
      </c>
      <c r="C249" s="73" t="s">
        <v>927</v>
      </c>
      <c r="D249" s="9" t="s">
        <v>1035</v>
      </c>
      <c r="E249" s="9" t="s">
        <v>917</v>
      </c>
      <c r="F249" s="74">
        <v>46439884</v>
      </c>
      <c r="G249" s="75">
        <v>0.19308943089430899</v>
      </c>
      <c r="H249" s="76">
        <v>5.9988208096047502E-4</v>
      </c>
      <c r="I249" s="75">
        <v>24.479084692978901</v>
      </c>
      <c r="J249" s="75">
        <v>7.2018358527117297</v>
      </c>
      <c r="K249" s="77">
        <v>4.5878639113726603E-2</v>
      </c>
      <c r="L249" s="75">
        <v>3.2219341106516701</v>
      </c>
      <c r="M249" s="78">
        <v>2.1514111455185801E-2</v>
      </c>
    </row>
    <row r="250" spans="1:13">
      <c r="A250" s="79">
        <v>2017</v>
      </c>
      <c r="B250" s="72" t="s">
        <v>914</v>
      </c>
      <c r="C250" s="73" t="s">
        <v>927</v>
      </c>
      <c r="D250" s="9" t="s">
        <v>1035</v>
      </c>
      <c r="E250" s="9" t="s">
        <v>917</v>
      </c>
      <c r="F250" s="74">
        <v>46439884</v>
      </c>
      <c r="G250" s="75">
        <v>0.19308943089430899</v>
      </c>
      <c r="H250" s="76">
        <v>1.2606476325911401E-4</v>
      </c>
      <c r="I250" s="75">
        <v>27.7728861161861</v>
      </c>
      <c r="J250" s="75">
        <v>7.3308934071990803</v>
      </c>
      <c r="K250" s="77">
        <v>5.6674220646322201E-2</v>
      </c>
      <c r="L250" s="75">
        <v>3.8994062874208799</v>
      </c>
      <c r="M250" s="78">
        <v>2.7693324270502102E-2</v>
      </c>
    </row>
    <row r="251" spans="1:13">
      <c r="A251" s="81">
        <v>2019</v>
      </c>
      <c r="B251" s="80" t="s">
        <v>921</v>
      </c>
      <c r="C251" s="73" t="s">
        <v>966</v>
      </c>
      <c r="D251" s="9" t="s">
        <v>1036</v>
      </c>
      <c r="E251" s="9" t="s">
        <v>917</v>
      </c>
      <c r="F251" s="74">
        <v>46693169</v>
      </c>
      <c r="G251" s="75">
        <v>0.31860465116279102</v>
      </c>
      <c r="H251" s="76">
        <v>7.15547092515433E-4</v>
      </c>
      <c r="I251" s="75">
        <v>-5.5217151638050702E-2</v>
      </c>
      <c r="J251" s="75">
        <v>1.6493950650496299E-2</v>
      </c>
      <c r="K251" s="77">
        <v>5.0791397127359098E-2</v>
      </c>
      <c r="L251" s="75">
        <v>3.1453617786106101</v>
      </c>
      <c r="M251" s="78">
        <v>1.15164984603804E-2</v>
      </c>
    </row>
    <row r="252" spans="1:13">
      <c r="A252" s="81">
        <v>2019</v>
      </c>
      <c r="B252" s="80" t="s">
        <v>921</v>
      </c>
      <c r="C252" s="73" t="s">
        <v>922</v>
      </c>
      <c r="D252" s="9" t="s">
        <v>1036</v>
      </c>
      <c r="E252" s="9" t="s">
        <v>917</v>
      </c>
      <c r="F252" s="74">
        <v>46693169</v>
      </c>
      <c r="G252" s="75">
        <v>0.31860465116279102</v>
      </c>
      <c r="H252" s="76">
        <v>3.77041205618712E-4</v>
      </c>
      <c r="I252" s="75">
        <v>-1.02740252538234</v>
      </c>
      <c r="J252" s="75">
        <v>0.29247911993333697</v>
      </c>
      <c r="K252" s="77">
        <v>5.5776351568417898E-2</v>
      </c>
      <c r="L252" s="75">
        <v>3.4236111845556598</v>
      </c>
      <c r="M252" s="78">
        <v>2.0648833878382001E-2</v>
      </c>
    </row>
    <row r="253" spans="1:13">
      <c r="A253" s="81">
        <v>2019</v>
      </c>
      <c r="B253" s="72" t="s">
        <v>914</v>
      </c>
      <c r="C253" s="73" t="s">
        <v>922</v>
      </c>
      <c r="D253" s="9" t="s">
        <v>1036</v>
      </c>
      <c r="E253" s="9" t="s">
        <v>917</v>
      </c>
      <c r="F253" s="74">
        <v>46693169</v>
      </c>
      <c r="G253" s="75">
        <v>0.31860465116279102</v>
      </c>
      <c r="H253" s="76">
        <v>2.2947362735385599E-4</v>
      </c>
      <c r="I253" s="75">
        <v>-1.01812066798686</v>
      </c>
      <c r="J253" s="75">
        <v>0.27979281622894397</v>
      </c>
      <c r="K253" s="77">
        <v>5.97285785827198E-2</v>
      </c>
      <c r="L253" s="75">
        <v>3.63926721928935</v>
      </c>
      <c r="M253" s="78">
        <v>2.0277423895703001E-2</v>
      </c>
    </row>
    <row r="254" spans="1:13">
      <c r="A254" s="79">
        <v>2017</v>
      </c>
      <c r="B254" s="80" t="s">
        <v>921</v>
      </c>
      <c r="C254" s="73" t="s">
        <v>1005</v>
      </c>
      <c r="D254" s="9" t="s">
        <v>1037</v>
      </c>
      <c r="E254" s="9" t="s">
        <v>917</v>
      </c>
      <c r="F254" s="74">
        <v>48144964</v>
      </c>
      <c r="G254" s="75">
        <v>3.2986111111111098E-2</v>
      </c>
      <c r="H254" s="76">
        <v>7.1750100119078201E-4</v>
      </c>
      <c r="I254" s="75">
        <v>-0.165031576312059</v>
      </c>
      <c r="J254" s="75">
        <v>4.9166380452820901E-2</v>
      </c>
      <c r="K254" s="77">
        <v>3.8365238610129998E-2</v>
      </c>
      <c r="L254" s="75">
        <v>3.1441774885851501</v>
      </c>
      <c r="M254" s="78">
        <v>3.2680870637059101E-2</v>
      </c>
    </row>
    <row r="255" spans="1:13">
      <c r="A255" s="79">
        <v>2017</v>
      </c>
      <c r="B255" s="72" t="s">
        <v>914</v>
      </c>
      <c r="C255" s="73" t="s">
        <v>1005</v>
      </c>
      <c r="D255" s="9" t="s">
        <v>1037</v>
      </c>
      <c r="E255" s="9" t="s">
        <v>917</v>
      </c>
      <c r="F255" s="74">
        <v>48144964</v>
      </c>
      <c r="G255" s="75">
        <v>3.2986111111111098E-2</v>
      </c>
      <c r="H255" s="76">
        <v>5.8562529314908204E-4</v>
      </c>
      <c r="I255" s="75">
        <v>-0.16583749119337399</v>
      </c>
      <c r="J255" s="75">
        <v>4.8606802057842499E-2</v>
      </c>
      <c r="K255" s="77">
        <v>3.96124473847718E-2</v>
      </c>
      <c r="L255" s="75">
        <v>3.2323801743713498</v>
      </c>
      <c r="M255" s="78">
        <v>3.3000837397843701E-2</v>
      </c>
    </row>
    <row r="256" spans="1:13">
      <c r="A256" s="79">
        <v>2017</v>
      </c>
      <c r="B256" s="80" t="s">
        <v>921</v>
      </c>
      <c r="C256" s="73" t="s">
        <v>1005</v>
      </c>
      <c r="D256" s="9" t="s">
        <v>1038</v>
      </c>
      <c r="E256" s="9" t="s">
        <v>917</v>
      </c>
      <c r="F256" s="74">
        <v>48169801</v>
      </c>
      <c r="G256" s="75">
        <v>2.9513888888888899E-2</v>
      </c>
      <c r="H256" s="76">
        <v>1.2496973085598999E-4</v>
      </c>
      <c r="I256" s="75">
        <v>-0.20614314576081499</v>
      </c>
      <c r="J256" s="75">
        <v>5.4319127877386499E-2</v>
      </c>
      <c r="K256" s="77">
        <v>4.8778212424866997E-2</v>
      </c>
      <c r="L256" s="75">
        <v>3.9031951655048398</v>
      </c>
      <c r="M256" s="78">
        <v>0.13042042697533399</v>
      </c>
    </row>
    <row r="257" spans="1:13">
      <c r="A257" s="79">
        <v>2017</v>
      </c>
      <c r="B257" s="72" t="s">
        <v>914</v>
      </c>
      <c r="C257" s="73" t="s">
        <v>1005</v>
      </c>
      <c r="D257" s="9" t="s">
        <v>1038</v>
      </c>
      <c r="E257" s="9" t="s">
        <v>917</v>
      </c>
      <c r="F257" s="74">
        <v>48169801</v>
      </c>
      <c r="G257" s="75">
        <v>2.9513888888888899E-2</v>
      </c>
      <c r="H257" s="76">
        <v>1.13991560072546E-4</v>
      </c>
      <c r="I257" s="75">
        <v>-0.20538702388636901</v>
      </c>
      <c r="J257" s="75">
        <v>5.3781606300278097E-2</v>
      </c>
      <c r="K257" s="77">
        <v>4.9378311916015598E-2</v>
      </c>
      <c r="L257" s="75">
        <v>3.9431273026074898</v>
      </c>
      <c r="M257" s="78">
        <v>0.12946543152857901</v>
      </c>
    </row>
    <row r="258" spans="1:13">
      <c r="A258" s="71">
        <v>2018</v>
      </c>
      <c r="B258" s="72" t="s">
        <v>914</v>
      </c>
      <c r="C258" s="73" t="s">
        <v>933</v>
      </c>
      <c r="D258" s="9" t="s">
        <v>1039</v>
      </c>
      <c r="E258" s="9" t="s">
        <v>917</v>
      </c>
      <c r="F258" s="74">
        <v>48977584</v>
      </c>
      <c r="G258" s="75">
        <v>5.4285714285714298E-2</v>
      </c>
      <c r="H258" s="76">
        <v>8.25241147541825E-4</v>
      </c>
      <c r="I258" s="75">
        <v>74.132330986960199</v>
      </c>
      <c r="J258" s="75">
        <v>22.430671206477601</v>
      </c>
      <c r="K258" s="77">
        <v>6.0507589986896503E-2</v>
      </c>
      <c r="L258" s="75">
        <v>3.0834191257003001</v>
      </c>
      <c r="M258" s="78">
        <v>3.9744354387690597E-2</v>
      </c>
    </row>
    <row r="259" spans="1:13">
      <c r="A259" s="79">
        <v>2017</v>
      </c>
      <c r="B259" s="80" t="s">
        <v>921</v>
      </c>
      <c r="C259" s="73" t="s">
        <v>944</v>
      </c>
      <c r="D259" s="9" t="s">
        <v>1040</v>
      </c>
      <c r="E259" s="9" t="s">
        <v>917</v>
      </c>
      <c r="F259" s="74">
        <v>49574586</v>
      </c>
      <c r="G259" s="75">
        <v>0.16666666666666699</v>
      </c>
      <c r="H259" s="76">
        <v>7.8131407437626705E-4</v>
      </c>
      <c r="I259" s="75">
        <v>-1.0905445781180101</v>
      </c>
      <c r="J259" s="75">
        <v>0.32757621250574998</v>
      </c>
      <c r="K259" s="77">
        <v>4.4053512849419503E-2</v>
      </c>
      <c r="L259" s="75">
        <v>3.1071743523589301</v>
      </c>
      <c r="M259" s="78">
        <v>2.1026193056178999E-3</v>
      </c>
    </row>
    <row r="260" spans="1:13">
      <c r="A260" s="79">
        <v>2017</v>
      </c>
      <c r="B260" s="80" t="s">
        <v>921</v>
      </c>
      <c r="C260" s="73" t="s">
        <v>944</v>
      </c>
      <c r="D260" s="9" t="s">
        <v>1041</v>
      </c>
      <c r="E260" s="9" t="s">
        <v>917</v>
      </c>
      <c r="F260" s="74">
        <v>49574589</v>
      </c>
      <c r="G260" s="75">
        <v>0.16666666666666699</v>
      </c>
      <c r="H260" s="76">
        <v>7.8131407437626705E-4</v>
      </c>
      <c r="I260" s="75">
        <v>-1.0905445781180101</v>
      </c>
      <c r="J260" s="75">
        <v>0.32757621250574998</v>
      </c>
      <c r="K260" s="77">
        <v>4.4053512849419503E-2</v>
      </c>
      <c r="L260" s="75">
        <v>3.1071743523589301</v>
      </c>
      <c r="M260" s="78">
        <v>4.64582896365782E-2</v>
      </c>
    </row>
    <row r="261" spans="1:13">
      <c r="A261" s="71">
        <v>2018</v>
      </c>
      <c r="B261" s="80" t="s">
        <v>921</v>
      </c>
      <c r="C261" s="73" t="s">
        <v>944</v>
      </c>
      <c r="D261" s="9" t="s">
        <v>1042</v>
      </c>
      <c r="E261" s="9" t="s">
        <v>917</v>
      </c>
      <c r="F261" s="74">
        <v>50123975</v>
      </c>
      <c r="G261" s="75">
        <v>0.178343949044586</v>
      </c>
      <c r="H261" s="76">
        <v>6.2666273879837702E-4</v>
      </c>
      <c r="I261" s="75">
        <v>2.98789715068345</v>
      </c>
      <c r="J261" s="75">
        <v>0.88733429785425499</v>
      </c>
      <c r="K261" s="77">
        <v>6.9673738871357999E-2</v>
      </c>
      <c r="L261" s="75">
        <v>3.2029661275680099</v>
      </c>
      <c r="M261" s="78">
        <v>3.62493154757745E-2</v>
      </c>
    </row>
    <row r="262" spans="1:13">
      <c r="A262" s="71">
        <v>2018</v>
      </c>
      <c r="B262" s="80" t="s">
        <v>921</v>
      </c>
      <c r="C262" s="73" t="s">
        <v>996</v>
      </c>
      <c r="D262" s="9" t="s">
        <v>1042</v>
      </c>
      <c r="E262" s="9" t="s">
        <v>917</v>
      </c>
      <c r="F262" s="74">
        <v>50123975</v>
      </c>
      <c r="G262" s="75">
        <v>0.178343949044586</v>
      </c>
      <c r="H262" s="76">
        <v>3.0676658073799701E-4</v>
      </c>
      <c r="I262" s="75">
        <v>-7.7940509384957404E-2</v>
      </c>
      <c r="J262" s="75">
        <v>2.1981636659002698E-2</v>
      </c>
      <c r="K262" s="77">
        <v>7.6954557718564603E-2</v>
      </c>
      <c r="L262" s="75">
        <v>3.5131919543437098</v>
      </c>
      <c r="M262" s="78">
        <v>4.44423269099226E-2</v>
      </c>
    </row>
    <row r="263" spans="1:13">
      <c r="A263" s="71">
        <v>2018</v>
      </c>
      <c r="B263" s="80" t="s">
        <v>921</v>
      </c>
      <c r="C263" s="73" t="s">
        <v>944</v>
      </c>
      <c r="D263" s="9" t="s">
        <v>1043</v>
      </c>
      <c r="E263" s="9" t="s">
        <v>917</v>
      </c>
      <c r="F263" s="74">
        <v>50124017</v>
      </c>
      <c r="G263" s="75">
        <v>0.178343949044586</v>
      </c>
      <c r="H263" s="76">
        <v>6.2666273879837702E-4</v>
      </c>
      <c r="I263" s="75">
        <v>2.98789715068345</v>
      </c>
      <c r="J263" s="75">
        <v>0.88733429785425499</v>
      </c>
      <c r="K263" s="77">
        <v>6.9673738871357999E-2</v>
      </c>
      <c r="L263" s="75">
        <v>3.2029661275680099</v>
      </c>
      <c r="M263" s="78">
        <v>0.113181997562363</v>
      </c>
    </row>
    <row r="264" spans="1:13">
      <c r="A264" s="71">
        <v>2018</v>
      </c>
      <c r="B264" s="80" t="s">
        <v>921</v>
      </c>
      <c r="C264" s="73" t="s">
        <v>996</v>
      </c>
      <c r="D264" s="9" t="s">
        <v>1043</v>
      </c>
      <c r="E264" s="9" t="s">
        <v>917</v>
      </c>
      <c r="F264" s="74">
        <v>50124017</v>
      </c>
      <c r="G264" s="75">
        <v>0.178343949044586</v>
      </c>
      <c r="H264" s="76">
        <v>3.0676658073799701E-4</v>
      </c>
      <c r="I264" s="75">
        <v>-7.7940509384957404E-2</v>
      </c>
      <c r="J264" s="75">
        <v>2.1981636659002698E-2</v>
      </c>
      <c r="K264" s="77">
        <v>7.6954557718564603E-2</v>
      </c>
      <c r="L264" s="75">
        <v>3.5131919543437098</v>
      </c>
      <c r="M264" s="78">
        <v>0.13876320890379901</v>
      </c>
    </row>
    <row r="265" spans="1:13">
      <c r="A265" s="81">
        <v>2019</v>
      </c>
      <c r="B265" s="72" t="s">
        <v>914</v>
      </c>
      <c r="C265" s="73" t="s">
        <v>948</v>
      </c>
      <c r="D265" s="9" t="s">
        <v>1044</v>
      </c>
      <c r="E265" s="9" t="s">
        <v>917</v>
      </c>
      <c r="F265" s="74">
        <v>51145519</v>
      </c>
      <c r="G265" s="75">
        <v>0.18372093023255801</v>
      </c>
      <c r="H265" s="76">
        <v>5.2585196786964004E-4</v>
      </c>
      <c r="I265" s="75">
        <v>2.6412763595036299</v>
      </c>
      <c r="J265" s="75">
        <v>0.76987470736090402</v>
      </c>
      <c r="K265" s="77">
        <v>5.32740242191867E-2</v>
      </c>
      <c r="L265" s="75">
        <v>3.2791364965032099</v>
      </c>
      <c r="M265" s="78">
        <v>7.2707555993657996E-2</v>
      </c>
    </row>
    <row r="266" spans="1:13">
      <c r="A266" s="81">
        <v>2019</v>
      </c>
      <c r="B266" s="80" t="s">
        <v>921</v>
      </c>
      <c r="C266" s="73" t="s">
        <v>948</v>
      </c>
      <c r="D266" s="9" t="s">
        <v>1044</v>
      </c>
      <c r="E266" s="9" t="s">
        <v>917</v>
      </c>
      <c r="F266" s="74">
        <v>51145519</v>
      </c>
      <c r="G266" s="75">
        <v>0.18372093023255801</v>
      </c>
      <c r="H266" s="76">
        <v>3.6203689024842499E-4</v>
      </c>
      <c r="I266" s="75">
        <v>2.7312147941818998</v>
      </c>
      <c r="J266" s="75">
        <v>0.77526675418217705</v>
      </c>
      <c r="K266" s="77">
        <v>5.6091390119318102E-2</v>
      </c>
      <c r="L266" s="75">
        <v>3.4412471741766502</v>
      </c>
      <c r="M266" s="78">
        <v>7.7743407223661604E-2</v>
      </c>
    </row>
    <row r="267" spans="1:13">
      <c r="A267" s="81">
        <v>2019</v>
      </c>
      <c r="B267" s="80" t="s">
        <v>921</v>
      </c>
      <c r="C267" s="73" t="s">
        <v>948</v>
      </c>
      <c r="D267" s="9" t="s">
        <v>1045</v>
      </c>
      <c r="E267" s="9" t="s">
        <v>917</v>
      </c>
      <c r="F267" s="74">
        <v>51145538</v>
      </c>
      <c r="G267" s="75">
        <v>0.19767441860465099</v>
      </c>
      <c r="H267" s="76">
        <v>7.70404075651588E-4</v>
      </c>
      <c r="I267" s="75">
        <v>2.4953960696176298</v>
      </c>
      <c r="J267" s="75">
        <v>0.74977969089083996</v>
      </c>
      <c r="K267" s="77">
        <v>5.0215043276990397E-2</v>
      </c>
      <c r="L267" s="75">
        <v>3.11328142833898</v>
      </c>
      <c r="M267" s="78">
        <v>6.6155050621782799E-2</v>
      </c>
    </row>
    <row r="268" spans="1:13">
      <c r="A268" s="81">
        <v>2019</v>
      </c>
      <c r="B268" s="72" t="s">
        <v>914</v>
      </c>
      <c r="C268" s="73" t="s">
        <v>948</v>
      </c>
      <c r="D268" s="9" t="s">
        <v>1045</v>
      </c>
      <c r="E268" s="9" t="s">
        <v>917</v>
      </c>
      <c r="F268" s="74">
        <v>51145538</v>
      </c>
      <c r="G268" s="75">
        <v>0.19767441860465099</v>
      </c>
      <c r="H268" s="76">
        <v>5.1209606652979098E-4</v>
      </c>
      <c r="I268" s="75">
        <v>2.5613191648273199</v>
      </c>
      <c r="J268" s="75">
        <v>0.74508225759720603</v>
      </c>
      <c r="K268" s="77">
        <v>5.3481037158528102E-2</v>
      </c>
      <c r="L268" s="75">
        <v>3.2906485600198701</v>
      </c>
      <c r="M268" s="78">
        <v>6.9696574057711902E-2</v>
      </c>
    </row>
    <row r="269" spans="1:13">
      <c r="A269" s="81">
        <v>2019</v>
      </c>
      <c r="B269" s="72" t="s">
        <v>914</v>
      </c>
      <c r="C269" s="73" t="s">
        <v>948</v>
      </c>
      <c r="D269" s="9" t="s">
        <v>1046</v>
      </c>
      <c r="E269" s="9" t="s">
        <v>917</v>
      </c>
      <c r="F269" s="74">
        <v>51145543</v>
      </c>
      <c r="G269" s="75">
        <v>0.18372093023255801</v>
      </c>
      <c r="H269" s="76">
        <v>5.2585196786964004E-4</v>
      </c>
      <c r="I269" s="75">
        <v>2.6412763595036299</v>
      </c>
      <c r="J269" s="75">
        <v>0.76987470736090402</v>
      </c>
      <c r="K269" s="77">
        <v>5.32740242191867E-2</v>
      </c>
      <c r="L269" s="75">
        <v>3.2791364965032099</v>
      </c>
      <c r="M269" s="78">
        <v>7.1915905703671901E-2</v>
      </c>
    </row>
    <row r="270" spans="1:13">
      <c r="A270" s="81">
        <v>2019</v>
      </c>
      <c r="B270" s="80" t="s">
        <v>921</v>
      </c>
      <c r="C270" s="73" t="s">
        <v>948</v>
      </c>
      <c r="D270" s="9" t="s">
        <v>1046</v>
      </c>
      <c r="E270" s="9" t="s">
        <v>917</v>
      </c>
      <c r="F270" s="74">
        <v>51145543</v>
      </c>
      <c r="G270" s="75">
        <v>0.18372093023255801</v>
      </c>
      <c r="H270" s="76">
        <v>3.6203689024842499E-4</v>
      </c>
      <c r="I270" s="75">
        <v>2.7312147941818998</v>
      </c>
      <c r="J270" s="75">
        <v>0.77526675418217705</v>
      </c>
      <c r="K270" s="77">
        <v>5.6091390119318102E-2</v>
      </c>
      <c r="L270" s="75">
        <v>3.4412471741766502</v>
      </c>
      <c r="M270" s="78">
        <v>7.6896925863753393E-2</v>
      </c>
    </row>
    <row r="271" spans="1:13">
      <c r="A271" s="81">
        <v>2019</v>
      </c>
      <c r="B271" s="72" t="s">
        <v>914</v>
      </c>
      <c r="C271" s="73" t="s">
        <v>948</v>
      </c>
      <c r="D271" s="9" t="s">
        <v>1047</v>
      </c>
      <c r="E271" s="9" t="s">
        <v>917</v>
      </c>
      <c r="F271" s="74">
        <v>51145555</v>
      </c>
      <c r="G271" s="75">
        <v>0.18372093023255801</v>
      </c>
      <c r="H271" s="76">
        <v>5.2585196786964004E-4</v>
      </c>
      <c r="I271" s="75">
        <v>2.6412763595036299</v>
      </c>
      <c r="J271" s="75">
        <v>0.76987470736090402</v>
      </c>
      <c r="K271" s="77">
        <v>5.32740242191867E-2</v>
      </c>
      <c r="L271" s="75">
        <v>3.2791364965032099</v>
      </c>
      <c r="M271" s="78">
        <v>8.0462967264741905E-2</v>
      </c>
    </row>
    <row r="272" spans="1:13">
      <c r="A272" s="81">
        <v>2019</v>
      </c>
      <c r="B272" s="80" t="s">
        <v>921</v>
      </c>
      <c r="C272" s="73" t="s">
        <v>948</v>
      </c>
      <c r="D272" s="9" t="s">
        <v>1047</v>
      </c>
      <c r="E272" s="9" t="s">
        <v>917</v>
      </c>
      <c r="F272" s="74">
        <v>51145555</v>
      </c>
      <c r="G272" s="75">
        <v>0.18372093023255801</v>
      </c>
      <c r="H272" s="76">
        <v>3.6203689024842499E-4</v>
      </c>
      <c r="I272" s="75">
        <v>2.7312147941818998</v>
      </c>
      <c r="J272" s="75">
        <v>0.77526675418217705</v>
      </c>
      <c r="K272" s="77">
        <v>5.6091390119318102E-2</v>
      </c>
      <c r="L272" s="75">
        <v>3.4412471741766502</v>
      </c>
      <c r="M272" s="78">
        <v>8.6035971708808806E-2</v>
      </c>
    </row>
    <row r="273" spans="1:13">
      <c r="A273" s="81">
        <v>2019</v>
      </c>
      <c r="B273" s="72" t="s">
        <v>914</v>
      </c>
      <c r="C273" s="73" t="s">
        <v>948</v>
      </c>
      <c r="D273" s="9" t="s">
        <v>1048</v>
      </c>
      <c r="E273" s="9" t="s">
        <v>917</v>
      </c>
      <c r="F273" s="74">
        <v>51145590</v>
      </c>
      <c r="G273" s="75">
        <v>0.18372093023255801</v>
      </c>
      <c r="H273" s="76">
        <v>5.2585196786964004E-4</v>
      </c>
      <c r="I273" s="75">
        <v>2.6412763595036299</v>
      </c>
      <c r="J273" s="75">
        <v>0.76987470736090402</v>
      </c>
      <c r="K273" s="77">
        <v>5.32740242191867E-2</v>
      </c>
      <c r="L273" s="75">
        <v>3.2791364965032099</v>
      </c>
      <c r="M273" s="78">
        <v>4.9073112743203202E-2</v>
      </c>
    </row>
    <row r="274" spans="1:13">
      <c r="A274" s="81">
        <v>2019</v>
      </c>
      <c r="B274" s="80" t="s">
        <v>921</v>
      </c>
      <c r="C274" s="73" t="s">
        <v>948</v>
      </c>
      <c r="D274" s="9" t="s">
        <v>1048</v>
      </c>
      <c r="E274" s="9" t="s">
        <v>917</v>
      </c>
      <c r="F274" s="74">
        <v>51145590</v>
      </c>
      <c r="G274" s="75">
        <v>0.18372093023255801</v>
      </c>
      <c r="H274" s="76">
        <v>3.6203689024842499E-4</v>
      </c>
      <c r="I274" s="75">
        <v>2.7312147941818998</v>
      </c>
      <c r="J274" s="75">
        <v>0.77526675418217705</v>
      </c>
      <c r="K274" s="77">
        <v>5.6091390119318102E-2</v>
      </c>
      <c r="L274" s="75">
        <v>3.4412471741766502</v>
      </c>
      <c r="M274" s="78">
        <v>5.2472001507797697E-2</v>
      </c>
    </row>
    <row r="275" spans="1:13">
      <c r="A275" s="71">
        <v>2018</v>
      </c>
      <c r="B275" s="80" t="s">
        <v>921</v>
      </c>
      <c r="C275" s="73" t="s">
        <v>996</v>
      </c>
      <c r="D275" s="9" t="s">
        <v>1049</v>
      </c>
      <c r="E275" s="9" t="s">
        <v>917</v>
      </c>
      <c r="F275" s="74">
        <v>53762323</v>
      </c>
      <c r="G275" s="75">
        <v>6.6878980891719703E-2</v>
      </c>
      <c r="H275" s="76">
        <v>8.15990990566378E-4</v>
      </c>
      <c r="I275" s="75">
        <v>0.116550243204571</v>
      </c>
      <c r="J275" s="75">
        <v>3.5331570671773498E-2</v>
      </c>
      <c r="K275" s="77">
        <v>6.6963340148955205E-2</v>
      </c>
      <c r="L275" s="75">
        <v>3.0883146363060701</v>
      </c>
      <c r="M275" s="78">
        <v>9.7613186068182797E-2</v>
      </c>
    </row>
    <row r="276" spans="1:13">
      <c r="A276" s="81">
        <v>2019</v>
      </c>
      <c r="B276" s="80" t="s">
        <v>921</v>
      </c>
      <c r="C276" s="73" t="s">
        <v>1027</v>
      </c>
      <c r="D276" s="9" t="s">
        <v>1050</v>
      </c>
      <c r="E276" s="9" t="s">
        <v>917</v>
      </c>
      <c r="F276" s="74">
        <v>54056082</v>
      </c>
      <c r="G276" s="75">
        <v>0.20164609053497901</v>
      </c>
      <c r="H276" s="76">
        <v>3.8890973290198698E-4</v>
      </c>
      <c r="I276" s="75">
        <v>-1.8482562847184001</v>
      </c>
      <c r="J276" s="75">
        <v>0.52654351922870801</v>
      </c>
      <c r="K276" s="77">
        <v>4.9440820404620202E-2</v>
      </c>
      <c r="L276" s="75">
        <v>3.4101511880103401</v>
      </c>
      <c r="M276" s="78">
        <v>5.78983067284701E-3</v>
      </c>
    </row>
    <row r="277" spans="1:13">
      <c r="A277" s="81">
        <v>2019</v>
      </c>
      <c r="B277" s="80" t="s">
        <v>921</v>
      </c>
      <c r="C277" s="73" t="s">
        <v>929</v>
      </c>
      <c r="D277" s="9" t="s">
        <v>1050</v>
      </c>
      <c r="E277" s="9" t="s">
        <v>917</v>
      </c>
      <c r="F277" s="74">
        <v>54056082</v>
      </c>
      <c r="G277" s="75">
        <v>0.204651162790698</v>
      </c>
      <c r="H277" s="76">
        <v>1.4921076222130199E-4</v>
      </c>
      <c r="I277" s="75">
        <v>-0.30144124450034698</v>
      </c>
      <c r="J277" s="75">
        <v>8.0632525117692602E-2</v>
      </c>
      <c r="K277" s="77">
        <v>6.2937166487903304E-2</v>
      </c>
      <c r="L277" s="75">
        <v>3.8261998510941901</v>
      </c>
      <c r="M277" s="78">
        <v>7.6612906610723803E-3</v>
      </c>
    </row>
    <row r="278" spans="1:13">
      <c r="A278" s="81">
        <v>2019</v>
      </c>
      <c r="B278" s="80" t="s">
        <v>921</v>
      </c>
      <c r="C278" s="73" t="s">
        <v>929</v>
      </c>
      <c r="D278" s="9" t="s">
        <v>1051</v>
      </c>
      <c r="E278" s="9" t="s">
        <v>917</v>
      </c>
      <c r="F278" s="74">
        <v>54056127</v>
      </c>
      <c r="G278" s="75">
        <v>0.26744186046511598</v>
      </c>
      <c r="H278" s="76">
        <v>2.8479461391133501E-4</v>
      </c>
      <c r="I278" s="75">
        <v>-0.256104185747138</v>
      </c>
      <c r="J278" s="75">
        <v>7.1485620307311801E-2</v>
      </c>
      <c r="K278" s="77">
        <v>5.7950716820663099E-2</v>
      </c>
      <c r="L278" s="75">
        <v>3.5454682284154702</v>
      </c>
      <c r="M278" s="78">
        <v>0.105028002976885</v>
      </c>
    </row>
    <row r="279" spans="1:13">
      <c r="A279" s="79">
        <v>2017</v>
      </c>
      <c r="B279" s="80" t="s">
        <v>921</v>
      </c>
      <c r="C279" s="73" t="s">
        <v>925</v>
      </c>
      <c r="D279" s="9" t="s">
        <v>1052</v>
      </c>
      <c r="E279" s="9" t="s">
        <v>917</v>
      </c>
      <c r="F279" s="74">
        <v>55252933</v>
      </c>
      <c r="G279" s="75">
        <v>4.4715447154471497E-2</v>
      </c>
      <c r="H279" s="76">
        <v>7.9133832230775497E-4</v>
      </c>
      <c r="I279" s="75">
        <v>1.7050763625891501</v>
      </c>
      <c r="J279" s="75">
        <v>0.51269309473449398</v>
      </c>
      <c r="K279" s="77">
        <v>4.39653980607198E-2</v>
      </c>
      <c r="L279" s="75">
        <v>3.1016378020927902</v>
      </c>
      <c r="M279" s="78">
        <v>0.169167685317448</v>
      </c>
    </row>
    <row r="280" spans="1:13">
      <c r="A280" s="79">
        <v>2017</v>
      </c>
      <c r="B280" s="72" t="s">
        <v>914</v>
      </c>
      <c r="C280" s="73" t="s">
        <v>927</v>
      </c>
      <c r="D280" s="9" t="s">
        <v>1052</v>
      </c>
      <c r="E280" s="9" t="s">
        <v>917</v>
      </c>
      <c r="F280" s="74">
        <v>55252933</v>
      </c>
      <c r="G280" s="75">
        <v>4.4715447154471497E-2</v>
      </c>
      <c r="H280" s="76">
        <v>7.2897417649002698E-4</v>
      </c>
      <c r="I280" s="75">
        <v>44.279055644399797</v>
      </c>
      <c r="J280" s="75">
        <v>13.219642473031101</v>
      </c>
      <c r="K280" s="77">
        <v>4.4581696237149498E-2</v>
      </c>
      <c r="L280" s="75">
        <v>3.1372878560531201</v>
      </c>
      <c r="M280" s="78">
        <v>0.16844155205250499</v>
      </c>
    </row>
    <row r="281" spans="1:13">
      <c r="A281" s="71">
        <v>2018</v>
      </c>
      <c r="B281" s="80" t="s">
        <v>921</v>
      </c>
      <c r="C281" s="73" t="s">
        <v>930</v>
      </c>
      <c r="D281" s="9" t="s">
        <v>1053</v>
      </c>
      <c r="E281" s="9" t="s">
        <v>917</v>
      </c>
      <c r="F281" s="74">
        <v>55987942</v>
      </c>
      <c r="G281" s="75">
        <v>3.7142857142857102E-2</v>
      </c>
      <c r="H281" s="76">
        <v>7.8225520298380699E-4</v>
      </c>
      <c r="I281" s="75">
        <v>0.129526745837101</v>
      </c>
      <c r="J281" s="75">
        <v>3.90686034094304E-2</v>
      </c>
      <c r="K281" s="77">
        <v>6.08776067269804E-2</v>
      </c>
      <c r="L281" s="75">
        <v>3.1066515395660601</v>
      </c>
      <c r="M281" s="78">
        <v>0.17437928657923599</v>
      </c>
    </row>
    <row r="282" spans="1:13">
      <c r="A282" s="71">
        <v>2018</v>
      </c>
      <c r="B282" s="72" t="s">
        <v>914</v>
      </c>
      <c r="C282" s="73" t="s">
        <v>930</v>
      </c>
      <c r="D282" s="9" t="s">
        <v>1053</v>
      </c>
      <c r="E282" s="9" t="s">
        <v>917</v>
      </c>
      <c r="F282" s="74">
        <v>55987942</v>
      </c>
      <c r="G282" s="75">
        <v>3.7142857142857102E-2</v>
      </c>
      <c r="H282" s="76">
        <v>2.7906786013511702E-4</v>
      </c>
      <c r="I282" s="75">
        <v>0.14707261509931899</v>
      </c>
      <c r="J282" s="75">
        <v>4.10706208194902E-2</v>
      </c>
      <c r="K282" s="77">
        <v>7.0655906892979403E-2</v>
      </c>
      <c r="L282" s="75">
        <v>3.5542901777346199</v>
      </c>
      <c r="M282" s="78">
        <v>0.22482241911630599</v>
      </c>
    </row>
    <row r="283" spans="1:13">
      <c r="A283" s="71">
        <v>2018</v>
      </c>
      <c r="B283" s="80" t="s">
        <v>921</v>
      </c>
      <c r="C283" s="73" t="s">
        <v>932</v>
      </c>
      <c r="D283" s="9" t="s">
        <v>1053</v>
      </c>
      <c r="E283" s="9" t="s">
        <v>917</v>
      </c>
      <c r="F283" s="74">
        <v>55987942</v>
      </c>
      <c r="G283" s="75">
        <v>3.7142857142857102E-2</v>
      </c>
      <c r="H283" s="76">
        <v>2.42667043752046E-4</v>
      </c>
      <c r="I283" s="75">
        <v>0.15663869735482899</v>
      </c>
      <c r="J283" s="75">
        <v>4.3392342770216703E-2</v>
      </c>
      <c r="K283" s="77">
        <v>7.1757123355063193E-2</v>
      </c>
      <c r="L283" s="75">
        <v>3.6149892005468498</v>
      </c>
      <c r="M283" s="78">
        <v>0.21380183822529</v>
      </c>
    </row>
    <row r="284" spans="1:13">
      <c r="A284" s="71">
        <v>2018</v>
      </c>
      <c r="B284" s="72" t="s">
        <v>914</v>
      </c>
      <c r="C284" s="73" t="s">
        <v>932</v>
      </c>
      <c r="D284" s="9" t="s">
        <v>1053</v>
      </c>
      <c r="E284" s="9" t="s">
        <v>917</v>
      </c>
      <c r="F284" s="74">
        <v>55987942</v>
      </c>
      <c r="G284" s="75">
        <v>3.7142857142857102E-2</v>
      </c>
      <c r="H284" s="76">
        <v>6.4196975171672803E-5</v>
      </c>
      <c r="I284" s="75">
        <v>0.179540226191054</v>
      </c>
      <c r="J284" s="75">
        <v>4.5766616639735302E-2</v>
      </c>
      <c r="K284" s="77">
        <v>8.4184437527286493E-2</v>
      </c>
      <c r="L284" s="75">
        <v>4.1924854345043396</v>
      </c>
      <c r="M284" s="78">
        <v>0.28089036683850499</v>
      </c>
    </row>
    <row r="285" spans="1:13">
      <c r="A285" s="81">
        <v>2019</v>
      </c>
      <c r="B285" s="72" t="s">
        <v>914</v>
      </c>
      <c r="C285" s="73" t="s">
        <v>929</v>
      </c>
      <c r="D285" s="9" t="s">
        <v>1054</v>
      </c>
      <c r="E285" s="9" t="s">
        <v>917</v>
      </c>
      <c r="F285" s="74">
        <v>58747794</v>
      </c>
      <c r="G285" s="75">
        <v>4.8837209302325602E-2</v>
      </c>
      <c r="H285" s="76">
        <v>8.6747231829239699E-4</v>
      </c>
      <c r="I285" s="75">
        <v>0.46298816802488701</v>
      </c>
      <c r="J285" s="75">
        <v>0.14034657296972999</v>
      </c>
      <c r="K285" s="77">
        <v>4.9357446931629197E-2</v>
      </c>
      <c r="L285" s="75">
        <v>3.0617443749862798</v>
      </c>
      <c r="M285" s="78">
        <v>0.251227060635073</v>
      </c>
    </row>
    <row r="286" spans="1:13">
      <c r="A286" s="81">
        <v>2019</v>
      </c>
      <c r="B286" s="72" t="s">
        <v>914</v>
      </c>
      <c r="C286" s="73" t="s">
        <v>929</v>
      </c>
      <c r="D286" s="9" t="s">
        <v>1055</v>
      </c>
      <c r="E286" s="9" t="s">
        <v>917</v>
      </c>
      <c r="F286" s="74">
        <v>58747821</v>
      </c>
      <c r="G286" s="75">
        <v>4.8837209302325602E-2</v>
      </c>
      <c r="H286" s="76">
        <v>8.6747231829239699E-4</v>
      </c>
      <c r="I286" s="75">
        <v>0.46298816802488701</v>
      </c>
      <c r="J286" s="75">
        <v>0.14034657296972999</v>
      </c>
      <c r="K286" s="77">
        <v>4.9357446931629197E-2</v>
      </c>
      <c r="L286" s="75">
        <v>3.0617443749862798</v>
      </c>
      <c r="M286" s="78">
        <v>0.23595736422084099</v>
      </c>
    </row>
    <row r="287" spans="1:13">
      <c r="A287" s="81">
        <v>2019</v>
      </c>
      <c r="B287" s="72" t="s">
        <v>914</v>
      </c>
      <c r="C287" s="73" t="s">
        <v>929</v>
      </c>
      <c r="D287" s="9" t="s">
        <v>1056</v>
      </c>
      <c r="E287" s="9" t="s">
        <v>917</v>
      </c>
      <c r="F287" s="74">
        <v>58747837</v>
      </c>
      <c r="G287" s="75">
        <v>4.8837209302325602E-2</v>
      </c>
      <c r="H287" s="76">
        <v>8.6747231829239699E-4</v>
      </c>
      <c r="I287" s="75">
        <v>0.46298816802488701</v>
      </c>
      <c r="J287" s="75">
        <v>0.14034657296972999</v>
      </c>
      <c r="K287" s="77">
        <v>4.9357446931629197E-2</v>
      </c>
      <c r="L287" s="75">
        <v>3.0617443749862798</v>
      </c>
      <c r="M287" s="78">
        <v>0.231655047910134</v>
      </c>
    </row>
    <row r="288" spans="1:13">
      <c r="A288" s="81">
        <v>2019</v>
      </c>
      <c r="B288" s="72" t="s">
        <v>914</v>
      </c>
      <c r="C288" s="73" t="s">
        <v>929</v>
      </c>
      <c r="D288" s="9" t="s">
        <v>1057</v>
      </c>
      <c r="E288" s="9" t="s">
        <v>917</v>
      </c>
      <c r="F288" s="74">
        <v>58747874</v>
      </c>
      <c r="G288" s="75">
        <v>4.8837209302325602E-2</v>
      </c>
      <c r="H288" s="76">
        <v>8.6747231829239699E-4</v>
      </c>
      <c r="I288" s="75">
        <v>0.46298816802488701</v>
      </c>
      <c r="J288" s="75">
        <v>0.14034657296972999</v>
      </c>
      <c r="K288" s="77">
        <v>4.9357446931629197E-2</v>
      </c>
      <c r="L288" s="75">
        <v>3.0617443749862798</v>
      </c>
      <c r="M288" s="78">
        <v>5.9915044359768202E-2</v>
      </c>
    </row>
    <row r="289" spans="1:13">
      <c r="A289" s="81">
        <v>2019</v>
      </c>
      <c r="B289" s="80" t="s">
        <v>921</v>
      </c>
      <c r="C289" s="73" t="s">
        <v>918</v>
      </c>
      <c r="D289" s="9" t="s">
        <v>1058</v>
      </c>
      <c r="E289" s="9" t="s">
        <v>917</v>
      </c>
      <c r="F289" s="74">
        <v>59389293</v>
      </c>
      <c r="G289" s="75">
        <v>2.4691358024691398E-2</v>
      </c>
      <c r="H289" s="76">
        <v>4.4117411155389201E-4</v>
      </c>
      <c r="I289" s="75">
        <v>-5.4860984284961702</v>
      </c>
      <c r="J289" s="75">
        <v>1.5773418895237401</v>
      </c>
      <c r="K289" s="77">
        <v>4.856284703838E-2</v>
      </c>
      <c r="L289" s="75">
        <v>3.3553899802281402</v>
      </c>
      <c r="M289" s="78">
        <v>0.119129681655449</v>
      </c>
    </row>
    <row r="290" spans="1:13">
      <c r="A290" s="81">
        <v>2019</v>
      </c>
      <c r="B290" s="80" t="s">
        <v>921</v>
      </c>
      <c r="C290" s="73" t="s">
        <v>930</v>
      </c>
      <c r="D290" s="9" t="s">
        <v>1059</v>
      </c>
      <c r="E290" s="9" t="s">
        <v>917</v>
      </c>
      <c r="F290" s="74">
        <v>59631467</v>
      </c>
      <c r="G290" s="75">
        <v>3.1120331950207501E-2</v>
      </c>
      <c r="H290" s="76">
        <v>9.7094780027061497E-4</v>
      </c>
      <c r="I290" s="75">
        <v>0.111497422413964</v>
      </c>
      <c r="J290" s="75">
        <v>3.4097469088890303E-2</v>
      </c>
      <c r="K290" s="77">
        <v>4.3397987422961602E-2</v>
      </c>
      <c r="L290" s="75">
        <v>3.0128041178405098</v>
      </c>
      <c r="M290" s="78">
        <v>1.5561002735487699E-2</v>
      </c>
    </row>
    <row r="291" spans="1:13">
      <c r="A291" s="81">
        <v>2019</v>
      </c>
      <c r="B291" s="72" t="s">
        <v>914</v>
      </c>
      <c r="C291" s="73" t="s">
        <v>930</v>
      </c>
      <c r="D291" s="9" t="s">
        <v>1059</v>
      </c>
      <c r="E291" s="9" t="s">
        <v>917</v>
      </c>
      <c r="F291" s="74">
        <v>59631467</v>
      </c>
      <c r="G291" s="75">
        <v>3.1120331950207501E-2</v>
      </c>
      <c r="H291" s="76">
        <v>4.1005253918768798E-4</v>
      </c>
      <c r="I291" s="75">
        <v>0.118989598272629</v>
      </c>
      <c r="J291" s="75">
        <v>3.4009528582930201E-2</v>
      </c>
      <c r="K291" s="77">
        <v>4.95241418093064E-2</v>
      </c>
      <c r="L291" s="75">
        <v>3.3871604944571998</v>
      </c>
      <c r="M291" s="78">
        <v>1.7722538177452601E-2</v>
      </c>
    </row>
    <row r="292" spans="1:13">
      <c r="A292" s="81">
        <v>2019</v>
      </c>
      <c r="B292" s="72" t="s">
        <v>914</v>
      </c>
      <c r="C292" s="73" t="s">
        <v>932</v>
      </c>
      <c r="D292" s="9" t="s">
        <v>1059</v>
      </c>
      <c r="E292" s="9" t="s">
        <v>917</v>
      </c>
      <c r="F292" s="74">
        <v>59631467</v>
      </c>
      <c r="G292" s="75">
        <v>3.0864197530864199E-2</v>
      </c>
      <c r="H292" s="76">
        <v>3.2210206287417402E-4</v>
      </c>
      <c r="I292" s="75">
        <v>0.118544221016883</v>
      </c>
      <c r="J292" s="75">
        <v>3.3298561413694701E-2</v>
      </c>
      <c r="K292" s="77">
        <v>5.08191350154941E-2</v>
      </c>
      <c r="L292" s="75">
        <v>3.4920064937708002</v>
      </c>
      <c r="M292" s="78">
        <v>1.7428651181785298E-2</v>
      </c>
    </row>
    <row r="293" spans="1:13">
      <c r="A293" s="71">
        <v>2018</v>
      </c>
      <c r="B293" s="80" t="s">
        <v>921</v>
      </c>
      <c r="C293" s="73" t="s">
        <v>932</v>
      </c>
      <c r="D293" s="9" t="s">
        <v>1060</v>
      </c>
      <c r="E293" s="9" t="s">
        <v>917</v>
      </c>
      <c r="F293" s="74">
        <v>59863373</v>
      </c>
      <c r="G293" s="75">
        <v>5.4285714285714298E-2</v>
      </c>
      <c r="H293" s="76">
        <v>9.8652012388679495E-5</v>
      </c>
      <c r="I293" s="75">
        <v>0.16129484323392701</v>
      </c>
      <c r="J293" s="75">
        <v>4.2223472718546297E-2</v>
      </c>
      <c r="K293" s="77">
        <v>8.00043712328007E-2</v>
      </c>
      <c r="L293" s="75">
        <v>4.0058940512087</v>
      </c>
      <c r="M293" s="78">
        <v>0.27719976939345897</v>
      </c>
    </row>
    <row r="294" spans="1:13">
      <c r="A294" s="71">
        <v>2018</v>
      </c>
      <c r="B294" s="72" t="s">
        <v>914</v>
      </c>
      <c r="C294" s="73" t="s">
        <v>932</v>
      </c>
      <c r="D294" s="9" t="s">
        <v>1060</v>
      </c>
      <c r="E294" s="9" t="s">
        <v>917</v>
      </c>
      <c r="F294" s="74">
        <v>59863373</v>
      </c>
      <c r="G294" s="75">
        <v>5.4285714285714298E-2</v>
      </c>
      <c r="H294" s="76">
        <v>1.3907977088150101E-5</v>
      </c>
      <c r="I294" s="75">
        <v>0.18119206568760701</v>
      </c>
      <c r="J294" s="75">
        <v>4.2659987369340201E-2</v>
      </c>
      <c r="K294" s="77">
        <v>9.7950428487267302E-2</v>
      </c>
      <c r="L294" s="75">
        <v>4.8567360334401899</v>
      </c>
      <c r="M294" s="78">
        <v>0.349808414102254</v>
      </c>
    </row>
    <row r="295" spans="1:13">
      <c r="A295" s="71">
        <v>2018</v>
      </c>
      <c r="B295" s="80" t="s">
        <v>921</v>
      </c>
      <c r="C295" s="73" t="s">
        <v>932</v>
      </c>
      <c r="D295" s="9" t="s">
        <v>1061</v>
      </c>
      <c r="E295" s="9" t="s">
        <v>917</v>
      </c>
      <c r="F295" s="74">
        <v>59863379</v>
      </c>
      <c r="G295" s="75">
        <v>5.4285714285714298E-2</v>
      </c>
      <c r="H295" s="76">
        <v>9.8652012388679495E-5</v>
      </c>
      <c r="I295" s="75">
        <v>0.16129484323392701</v>
      </c>
      <c r="J295" s="75">
        <v>4.2223472718546297E-2</v>
      </c>
      <c r="K295" s="77">
        <v>8.00043712328007E-2</v>
      </c>
      <c r="L295" s="75">
        <v>4.0058940512087</v>
      </c>
      <c r="M295" s="78">
        <v>0.248674223833451</v>
      </c>
    </row>
    <row r="296" spans="1:13">
      <c r="A296" s="71">
        <v>2018</v>
      </c>
      <c r="B296" s="72" t="s">
        <v>914</v>
      </c>
      <c r="C296" s="73" t="s">
        <v>932</v>
      </c>
      <c r="D296" s="9" t="s">
        <v>1061</v>
      </c>
      <c r="E296" s="9" t="s">
        <v>917</v>
      </c>
      <c r="F296" s="74">
        <v>59863379</v>
      </c>
      <c r="G296" s="75">
        <v>5.4285714285714298E-2</v>
      </c>
      <c r="H296" s="76">
        <v>1.3907977088150101E-5</v>
      </c>
      <c r="I296" s="75">
        <v>0.18119206568760701</v>
      </c>
      <c r="J296" s="75">
        <v>4.2659987369340201E-2</v>
      </c>
      <c r="K296" s="77">
        <v>9.7950428487267302E-2</v>
      </c>
      <c r="L296" s="75">
        <v>4.8567360334401899</v>
      </c>
      <c r="M296" s="78">
        <v>0.31381099651571798</v>
      </c>
    </row>
    <row r="297" spans="1:13">
      <c r="A297" s="71">
        <v>2018</v>
      </c>
      <c r="B297" s="72" t="s">
        <v>914</v>
      </c>
      <c r="C297" s="73" t="s">
        <v>933</v>
      </c>
      <c r="D297" s="9" t="s">
        <v>1062</v>
      </c>
      <c r="E297" s="9" t="s">
        <v>917</v>
      </c>
      <c r="F297" s="74">
        <v>60636093</v>
      </c>
      <c r="G297" s="75">
        <v>0.494285714285714</v>
      </c>
      <c r="H297" s="76">
        <v>9.1921808955605297E-4</v>
      </c>
      <c r="I297" s="75">
        <v>48.087415628621301</v>
      </c>
      <c r="J297" s="75">
        <v>14.6777572949423</v>
      </c>
      <c r="K297" s="77">
        <v>5.9491491666947102E-2</v>
      </c>
      <c r="L297" s="75">
        <v>3.0365814376301801</v>
      </c>
      <c r="M297" s="78">
        <v>2.4085816154377802E-2</v>
      </c>
    </row>
    <row r="298" spans="1:13">
      <c r="A298" s="71">
        <v>2018</v>
      </c>
      <c r="B298" s="80" t="s">
        <v>921</v>
      </c>
      <c r="C298" s="73" t="s">
        <v>933</v>
      </c>
      <c r="D298" s="9" t="s">
        <v>1062</v>
      </c>
      <c r="E298" s="9" t="s">
        <v>917</v>
      </c>
      <c r="F298" s="74">
        <v>60636093</v>
      </c>
      <c r="G298" s="75">
        <v>0.494285714285714</v>
      </c>
      <c r="H298" s="76">
        <v>2.5642698915274601E-4</v>
      </c>
      <c r="I298" s="75">
        <v>53.334483073296298</v>
      </c>
      <c r="J298" s="75">
        <v>14.829493812169</v>
      </c>
      <c r="K298" s="77">
        <v>7.1248242824307806E-2</v>
      </c>
      <c r="L298" s="75">
        <v>3.5910362668940499</v>
      </c>
      <c r="M298" s="78">
        <v>2.9628841643112299E-2</v>
      </c>
    </row>
    <row r="299" spans="1:13">
      <c r="A299" s="81">
        <v>2019</v>
      </c>
      <c r="B299" s="72" t="s">
        <v>914</v>
      </c>
      <c r="C299" s="73" t="s">
        <v>930</v>
      </c>
      <c r="D299" s="9" t="s">
        <v>1063</v>
      </c>
      <c r="E299" s="9" t="s">
        <v>917</v>
      </c>
      <c r="F299" s="74">
        <v>61433580</v>
      </c>
      <c r="G299" s="75">
        <v>0.46058091286307101</v>
      </c>
      <c r="H299" s="76">
        <v>8.4127310731265499E-4</v>
      </c>
      <c r="I299" s="75">
        <v>4.7041861173266801E-2</v>
      </c>
      <c r="J299" s="75">
        <v>1.42096727071829E-2</v>
      </c>
      <c r="K299" s="77">
        <v>4.4457618936911199E-2</v>
      </c>
      <c r="L299" s="75">
        <v>3.0750629938044498</v>
      </c>
      <c r="M299" s="78">
        <v>4.1952789394075303E-3</v>
      </c>
    </row>
    <row r="300" spans="1:13">
      <c r="A300" s="81">
        <v>2019</v>
      </c>
      <c r="B300" s="72" t="s">
        <v>914</v>
      </c>
      <c r="C300" s="73" t="s">
        <v>930</v>
      </c>
      <c r="D300" s="9" t="s">
        <v>1064</v>
      </c>
      <c r="E300" s="9" t="s">
        <v>917</v>
      </c>
      <c r="F300" s="74">
        <v>61433586</v>
      </c>
      <c r="G300" s="75">
        <v>0.46680497925311198</v>
      </c>
      <c r="H300" s="76">
        <v>3.29851595524481E-4</v>
      </c>
      <c r="I300" s="75">
        <v>4.9772101630667601E-2</v>
      </c>
      <c r="J300" s="75">
        <v>1.4005431222951E-2</v>
      </c>
      <c r="K300" s="77">
        <v>5.1054299171106397E-2</v>
      </c>
      <c r="L300" s="75">
        <v>3.4816814108534899</v>
      </c>
      <c r="M300" s="78">
        <v>4.2793563737914202E-2</v>
      </c>
    </row>
    <row r="301" spans="1:13">
      <c r="A301" s="81">
        <v>2019</v>
      </c>
      <c r="B301" s="72" t="s">
        <v>914</v>
      </c>
      <c r="C301" s="73" t="s">
        <v>959</v>
      </c>
      <c r="D301" s="9" t="s">
        <v>1065</v>
      </c>
      <c r="E301" s="9" t="s">
        <v>917</v>
      </c>
      <c r="F301" s="74">
        <v>61513162</v>
      </c>
      <c r="G301" s="75">
        <v>2.7906976744186001E-2</v>
      </c>
      <c r="H301" s="76">
        <v>9.3320052062739701E-4</v>
      </c>
      <c r="I301" s="75">
        <v>-2.9967043889796998</v>
      </c>
      <c r="J301" s="75">
        <v>0.91384860264150203</v>
      </c>
      <c r="K301" s="77">
        <v>4.8784906338546603E-2</v>
      </c>
      <c r="L301" s="75">
        <v>3.0300250275877301</v>
      </c>
      <c r="M301" s="78">
        <v>6.6844881732999198E-2</v>
      </c>
    </row>
    <row r="302" spans="1:13">
      <c r="A302" s="81">
        <v>2019</v>
      </c>
      <c r="B302" s="80" t="s">
        <v>921</v>
      </c>
      <c r="C302" s="73" t="s">
        <v>959</v>
      </c>
      <c r="D302" s="9" t="s">
        <v>1065</v>
      </c>
      <c r="E302" s="9" t="s">
        <v>917</v>
      </c>
      <c r="F302" s="74">
        <v>61513162</v>
      </c>
      <c r="G302" s="75">
        <v>2.7906976744186001E-2</v>
      </c>
      <c r="H302" s="76">
        <v>5.1007624560040301E-4</v>
      </c>
      <c r="I302" s="75">
        <v>-3.1562631796403799</v>
      </c>
      <c r="J302" s="75">
        <v>0.91861587202361195</v>
      </c>
      <c r="K302" s="77">
        <v>5.3428303132740503E-2</v>
      </c>
      <c r="L302" s="75">
        <v>3.29236490121863</v>
      </c>
      <c r="M302" s="78">
        <v>7.4152665921622396E-2</v>
      </c>
    </row>
    <row r="303" spans="1:13">
      <c r="A303" s="81">
        <v>2019</v>
      </c>
      <c r="B303" s="72" t="s">
        <v>914</v>
      </c>
      <c r="C303" s="73" t="s">
        <v>959</v>
      </c>
      <c r="D303" s="9" t="s">
        <v>1066</v>
      </c>
      <c r="E303" s="9" t="s">
        <v>917</v>
      </c>
      <c r="F303" s="74">
        <v>61513199</v>
      </c>
      <c r="G303" s="75">
        <v>2.7906976744186001E-2</v>
      </c>
      <c r="H303" s="76">
        <v>9.3320052062739701E-4</v>
      </c>
      <c r="I303" s="75">
        <v>-2.9967043889796998</v>
      </c>
      <c r="J303" s="75">
        <v>0.91384860264150203</v>
      </c>
      <c r="K303" s="77">
        <v>4.8784906338546603E-2</v>
      </c>
      <c r="L303" s="75">
        <v>3.0300250275877301</v>
      </c>
      <c r="M303" s="78">
        <v>0.20738711213373301</v>
      </c>
    </row>
    <row r="304" spans="1:13">
      <c r="A304" s="81">
        <v>2019</v>
      </c>
      <c r="B304" s="80" t="s">
        <v>921</v>
      </c>
      <c r="C304" s="73" t="s">
        <v>959</v>
      </c>
      <c r="D304" s="9" t="s">
        <v>1066</v>
      </c>
      <c r="E304" s="9" t="s">
        <v>917</v>
      </c>
      <c r="F304" s="74">
        <v>61513199</v>
      </c>
      <c r="G304" s="75">
        <v>2.7906976744186001E-2</v>
      </c>
      <c r="H304" s="76">
        <v>5.1007624560040301E-4</v>
      </c>
      <c r="I304" s="75">
        <v>-3.1562631796403799</v>
      </c>
      <c r="J304" s="75">
        <v>0.91861587202361195</v>
      </c>
      <c r="K304" s="77">
        <v>5.3428303132740503E-2</v>
      </c>
      <c r="L304" s="75">
        <v>3.29236490121863</v>
      </c>
      <c r="M304" s="78">
        <v>0.23005960731486999</v>
      </c>
    </row>
    <row r="305" spans="1:13">
      <c r="A305" s="79">
        <v>2017</v>
      </c>
      <c r="B305" s="80" t="s">
        <v>921</v>
      </c>
      <c r="C305" s="73" t="s">
        <v>996</v>
      </c>
      <c r="D305" s="9" t="s">
        <v>1067</v>
      </c>
      <c r="E305" s="9" t="s">
        <v>917</v>
      </c>
      <c r="F305" s="74">
        <v>61514821</v>
      </c>
      <c r="G305" s="75">
        <v>3.2520325203252001E-2</v>
      </c>
      <c r="H305" s="76">
        <v>1.74378545028258E-4</v>
      </c>
      <c r="I305" s="75">
        <v>0.13289013803518601</v>
      </c>
      <c r="J305" s="75">
        <v>3.58342020592071E-2</v>
      </c>
      <c r="K305" s="77">
        <v>5.4371553364531401E-2</v>
      </c>
      <c r="L305" s="75">
        <v>3.7585069503038402</v>
      </c>
      <c r="M305" s="78">
        <v>0.30018660170567502</v>
      </c>
    </row>
    <row r="306" spans="1:13">
      <c r="A306" s="79">
        <v>2017</v>
      </c>
      <c r="B306" s="72" t="s">
        <v>914</v>
      </c>
      <c r="C306" s="73" t="s">
        <v>996</v>
      </c>
      <c r="D306" s="9" t="s">
        <v>1067</v>
      </c>
      <c r="E306" s="9" t="s">
        <v>917</v>
      </c>
      <c r="F306" s="74">
        <v>61514821</v>
      </c>
      <c r="G306" s="75">
        <v>3.2520325203252001E-2</v>
      </c>
      <c r="H306" s="76">
        <v>1.6246441697491301E-4</v>
      </c>
      <c r="I306" s="75">
        <v>0.136630997344237</v>
      </c>
      <c r="J306" s="75">
        <v>3.6647908649130499E-2</v>
      </c>
      <c r="K306" s="77">
        <v>5.4935547850557702E-2</v>
      </c>
      <c r="L306" s="75">
        <v>3.7892417436305701</v>
      </c>
      <c r="M306" s="78">
        <v>0.31732499093309402</v>
      </c>
    </row>
    <row r="307" spans="1:13">
      <c r="A307" s="79">
        <v>2017</v>
      </c>
      <c r="B307" s="80" t="s">
        <v>921</v>
      </c>
      <c r="C307" s="73" t="s">
        <v>996</v>
      </c>
      <c r="D307" s="9" t="s">
        <v>1068</v>
      </c>
      <c r="E307" s="9" t="s">
        <v>917</v>
      </c>
      <c r="F307" s="74">
        <v>61514856</v>
      </c>
      <c r="G307" s="75">
        <v>3.2520325203252001E-2</v>
      </c>
      <c r="H307" s="76">
        <v>1.74378545028258E-4</v>
      </c>
      <c r="I307" s="75">
        <v>0.13289013803518601</v>
      </c>
      <c r="J307" s="75">
        <v>3.58342020592071E-2</v>
      </c>
      <c r="K307" s="77">
        <v>5.4371553364531401E-2</v>
      </c>
      <c r="L307" s="75">
        <v>3.7585069503038402</v>
      </c>
      <c r="M307" s="78">
        <v>0.26699272188721901</v>
      </c>
    </row>
    <row r="308" spans="1:13">
      <c r="A308" s="79">
        <v>2017</v>
      </c>
      <c r="B308" s="72" t="s">
        <v>914</v>
      </c>
      <c r="C308" s="73" t="s">
        <v>996</v>
      </c>
      <c r="D308" s="9" t="s">
        <v>1068</v>
      </c>
      <c r="E308" s="9" t="s">
        <v>917</v>
      </c>
      <c r="F308" s="74">
        <v>61514856</v>
      </c>
      <c r="G308" s="75">
        <v>3.2520325203252001E-2</v>
      </c>
      <c r="H308" s="76">
        <v>1.6246441697491301E-4</v>
      </c>
      <c r="I308" s="75">
        <v>0.136630997344237</v>
      </c>
      <c r="J308" s="75">
        <v>3.6647908649130499E-2</v>
      </c>
      <c r="K308" s="77">
        <v>5.4935547850557702E-2</v>
      </c>
      <c r="L308" s="75">
        <v>3.7892417436305701</v>
      </c>
      <c r="M308" s="78">
        <v>0.282235991115729</v>
      </c>
    </row>
    <row r="309" spans="1:13">
      <c r="A309" s="71">
        <v>2018</v>
      </c>
      <c r="B309" s="72" t="s">
        <v>914</v>
      </c>
      <c r="C309" s="73" t="s">
        <v>918</v>
      </c>
      <c r="D309" s="9" t="s">
        <v>1069</v>
      </c>
      <c r="E309" s="9" t="s">
        <v>917</v>
      </c>
      <c r="F309" s="74">
        <v>61954390</v>
      </c>
      <c r="G309" s="75">
        <v>2.8571428571428598E-2</v>
      </c>
      <c r="H309" s="76">
        <v>8.3919151627192602E-4</v>
      </c>
      <c r="I309" s="75">
        <v>-4.3718400811679698</v>
      </c>
      <c r="J309" s="75">
        <v>1.32459836535443</v>
      </c>
      <c r="K309" s="77">
        <v>6.0349724655341802E-2</v>
      </c>
      <c r="L309" s="75">
        <v>3.07613891525172</v>
      </c>
      <c r="M309" s="78">
        <v>3.6066100015569001E-2</v>
      </c>
    </row>
    <row r="310" spans="1:13">
      <c r="A310" s="81">
        <v>2019</v>
      </c>
      <c r="B310" s="80" t="s">
        <v>921</v>
      </c>
      <c r="C310" s="73" t="s">
        <v>957</v>
      </c>
      <c r="D310" s="9" t="s">
        <v>1070</v>
      </c>
      <c r="E310" s="9" t="s">
        <v>917</v>
      </c>
      <c r="F310" s="74">
        <v>62841783</v>
      </c>
      <c r="G310" s="75">
        <v>0.42325581395348799</v>
      </c>
      <c r="H310" s="76">
        <v>7.6951275828511805E-4</v>
      </c>
      <c r="I310" s="75">
        <v>1.1970692589593901</v>
      </c>
      <c r="J310" s="75">
        <v>0.359644459753867</v>
      </c>
      <c r="K310" s="77">
        <v>5.0224077975142799E-2</v>
      </c>
      <c r="L310" s="75">
        <v>3.1137841753037301</v>
      </c>
      <c r="M310" s="78">
        <v>3.6701996481621403E-2</v>
      </c>
    </row>
    <row r="311" spans="1:13">
      <c r="A311" s="81">
        <v>2019</v>
      </c>
      <c r="B311" s="72" t="s">
        <v>914</v>
      </c>
      <c r="C311" s="73" t="s">
        <v>929</v>
      </c>
      <c r="D311" s="9" t="s">
        <v>1070</v>
      </c>
      <c r="E311" s="9" t="s">
        <v>917</v>
      </c>
      <c r="F311" s="74">
        <v>62841783</v>
      </c>
      <c r="G311" s="75">
        <v>0.42325581395348799</v>
      </c>
      <c r="H311" s="76">
        <v>6.2104317463436301E-4</v>
      </c>
      <c r="I311" s="75">
        <v>0.21527125285777499</v>
      </c>
      <c r="J311" s="75">
        <v>6.3548567694940203E-2</v>
      </c>
      <c r="K311" s="77">
        <v>5.1973721979363501E-2</v>
      </c>
      <c r="L311" s="75">
        <v>3.2068782068223198</v>
      </c>
      <c r="M311" s="78">
        <v>4.62653822181451E-2</v>
      </c>
    </row>
    <row r="312" spans="1:13">
      <c r="A312" s="81">
        <v>2019</v>
      </c>
      <c r="B312" s="72" t="s">
        <v>914</v>
      </c>
      <c r="C312" s="73" t="s">
        <v>959</v>
      </c>
      <c r="D312" s="9" t="s">
        <v>1070</v>
      </c>
      <c r="E312" s="9" t="s">
        <v>917</v>
      </c>
      <c r="F312" s="74">
        <v>62841783</v>
      </c>
      <c r="G312" s="75">
        <v>0.42325581395348799</v>
      </c>
      <c r="H312" s="76">
        <v>5.1408112736879498E-4</v>
      </c>
      <c r="I312" s="75">
        <v>0.98842929370124999</v>
      </c>
      <c r="J312" s="75">
        <v>0.287615486063036</v>
      </c>
      <c r="K312" s="77">
        <v>5.3450825597387001E-2</v>
      </c>
      <c r="L312" s="75">
        <v>3.2889683393931102</v>
      </c>
      <c r="M312" s="78">
        <v>3.5206964735412002E-2</v>
      </c>
    </row>
    <row r="313" spans="1:13">
      <c r="A313" s="81">
        <v>2019</v>
      </c>
      <c r="B313" s="80" t="s">
        <v>921</v>
      </c>
      <c r="C313" s="73" t="s">
        <v>959</v>
      </c>
      <c r="D313" s="9" t="s">
        <v>1070</v>
      </c>
      <c r="E313" s="9" t="s">
        <v>917</v>
      </c>
      <c r="F313" s="74">
        <v>62841783</v>
      </c>
      <c r="G313" s="75">
        <v>0.42325581395348799</v>
      </c>
      <c r="H313" s="76">
        <v>4.1968778624434E-4</v>
      </c>
      <c r="I313" s="75">
        <v>1.0318476152612599</v>
      </c>
      <c r="J313" s="75">
        <v>0.29602440290394</v>
      </c>
      <c r="K313" s="77">
        <v>5.4944482950674299E-2</v>
      </c>
      <c r="L313" s="75">
        <v>3.3770736694443801</v>
      </c>
      <c r="M313" s="78">
        <v>3.8367941475867598E-2</v>
      </c>
    </row>
    <row r="314" spans="1:13">
      <c r="A314" s="79">
        <v>2017</v>
      </c>
      <c r="B314" s="80" t="s">
        <v>921</v>
      </c>
      <c r="C314" s="73" t="s">
        <v>919</v>
      </c>
      <c r="D314" s="9" t="s">
        <v>1071</v>
      </c>
      <c r="E314" s="9" t="s">
        <v>917</v>
      </c>
      <c r="F314" s="74">
        <v>62940525</v>
      </c>
      <c r="G314" s="75">
        <v>0.48784722222222199</v>
      </c>
      <c r="H314" s="76">
        <v>6.6841634037372196E-4</v>
      </c>
      <c r="I314" s="75">
        <v>-4.9377500236486096</v>
      </c>
      <c r="J314" s="75">
        <v>1.46284238742336</v>
      </c>
      <c r="K314" s="77">
        <v>3.8788977538322202E-2</v>
      </c>
      <c r="L314" s="75">
        <v>3.1749529417119202</v>
      </c>
      <c r="M314" s="78">
        <v>1.9744093980303301E-2</v>
      </c>
    </row>
    <row r="315" spans="1:13">
      <c r="A315" s="79">
        <v>2017</v>
      </c>
      <c r="B315" s="72" t="s">
        <v>914</v>
      </c>
      <c r="C315" s="73" t="s">
        <v>919</v>
      </c>
      <c r="D315" s="9" t="s">
        <v>1071</v>
      </c>
      <c r="E315" s="9" t="s">
        <v>917</v>
      </c>
      <c r="F315" s="74">
        <v>62940525</v>
      </c>
      <c r="G315" s="75">
        <v>0.48784722222222199</v>
      </c>
      <c r="H315" s="76">
        <v>4.7097463421954898E-4</v>
      </c>
      <c r="I315" s="75">
        <v>-5.0588401825581801</v>
      </c>
      <c r="J315" s="75">
        <v>1.4584256249313701</v>
      </c>
      <c r="K315" s="77">
        <v>4.0916700528561299E-2</v>
      </c>
      <c r="L315" s="75">
        <v>3.3270024824998301</v>
      </c>
      <c r="M315" s="78">
        <v>2.0724350520307001E-2</v>
      </c>
    </row>
    <row r="316" spans="1:13">
      <c r="A316" s="79">
        <v>2017</v>
      </c>
      <c r="B316" s="80" t="s">
        <v>921</v>
      </c>
      <c r="C316" s="73" t="s">
        <v>925</v>
      </c>
      <c r="D316" s="9" t="s">
        <v>1072</v>
      </c>
      <c r="E316" s="9" t="s">
        <v>917</v>
      </c>
      <c r="F316" s="74">
        <v>67147429</v>
      </c>
      <c r="G316" s="75">
        <v>0.292682926829268</v>
      </c>
      <c r="H316" s="76">
        <v>9.1637162935459299E-4</v>
      </c>
      <c r="I316" s="75">
        <v>-0.785047437031268</v>
      </c>
      <c r="J316" s="75">
        <v>0.23888687249460999</v>
      </c>
      <c r="K316" s="77">
        <v>4.29510779209753E-2</v>
      </c>
      <c r="L316" s="75">
        <v>3.0379283649272901</v>
      </c>
      <c r="M316" s="78">
        <v>1.8021564581126501E-2</v>
      </c>
    </row>
    <row r="317" spans="1:13">
      <c r="A317" s="79">
        <v>2017</v>
      </c>
      <c r="B317" s="72" t="s">
        <v>914</v>
      </c>
      <c r="C317" s="73" t="s">
        <v>925</v>
      </c>
      <c r="D317" s="9" t="s">
        <v>1072</v>
      </c>
      <c r="E317" s="9" t="s">
        <v>917</v>
      </c>
      <c r="F317" s="74">
        <v>67147429</v>
      </c>
      <c r="G317" s="75">
        <v>0.292682926829268</v>
      </c>
      <c r="H317" s="76">
        <v>7.5938879862128298E-4</v>
      </c>
      <c r="I317" s="75">
        <v>-0.82054239979324495</v>
      </c>
      <c r="J317" s="75">
        <v>0.245775205561029</v>
      </c>
      <c r="K317" s="77">
        <v>4.4298507317931203E-2</v>
      </c>
      <c r="L317" s="75">
        <v>3.1195358132178801</v>
      </c>
      <c r="M317" s="78">
        <v>1.9688051955390501E-2</v>
      </c>
    </row>
    <row r="318" spans="1:13">
      <c r="A318" s="79">
        <v>2017</v>
      </c>
      <c r="B318" s="72" t="s">
        <v>914</v>
      </c>
      <c r="C318" s="73" t="s">
        <v>1005</v>
      </c>
      <c r="D318" s="9" t="s">
        <v>1073</v>
      </c>
      <c r="E318" s="9" t="s">
        <v>917</v>
      </c>
      <c r="F318" s="74">
        <v>67326590</v>
      </c>
      <c r="G318" s="75">
        <v>2.6041666666666699E-2</v>
      </c>
      <c r="H318" s="76">
        <v>7.71809873239637E-4</v>
      </c>
      <c r="I318" s="75">
        <v>0.20633008804574299</v>
      </c>
      <c r="J318" s="75">
        <v>6.1804872806667299E-2</v>
      </c>
      <c r="K318" s="77">
        <v>3.7958685549817801E-2</v>
      </c>
      <c r="L318" s="75">
        <v>3.11248967009467</v>
      </c>
      <c r="M318" s="78">
        <v>0.30188437078897001</v>
      </c>
    </row>
    <row r="319" spans="1:13">
      <c r="A319" s="79">
        <v>2017</v>
      </c>
      <c r="B319" s="72" t="s">
        <v>914</v>
      </c>
      <c r="C319" s="73" t="s">
        <v>919</v>
      </c>
      <c r="D319" s="9" t="s">
        <v>1074</v>
      </c>
      <c r="E319" s="9" t="s">
        <v>917</v>
      </c>
      <c r="F319" s="74">
        <v>67381832</v>
      </c>
      <c r="G319" s="75">
        <v>3.8194444444444399E-2</v>
      </c>
      <c r="H319" s="76">
        <v>6.7959832089279498E-4</v>
      </c>
      <c r="I319" s="75">
        <v>4.5608685243377396</v>
      </c>
      <c r="J319" s="75">
        <v>1.35239684487622</v>
      </c>
      <c r="K319" s="77">
        <v>3.8721061456385299E-2</v>
      </c>
      <c r="L319" s="75">
        <v>3.1677477028281502</v>
      </c>
      <c r="M319" s="78">
        <v>2.9943274167032002E-2</v>
      </c>
    </row>
    <row r="320" spans="1:13">
      <c r="A320" s="79">
        <v>2017</v>
      </c>
      <c r="B320" s="72" t="s">
        <v>914</v>
      </c>
      <c r="C320" s="73" t="s">
        <v>1005</v>
      </c>
      <c r="D320" s="9" t="s">
        <v>1075</v>
      </c>
      <c r="E320" s="9" t="s">
        <v>917</v>
      </c>
      <c r="F320" s="74">
        <v>68353789</v>
      </c>
      <c r="G320" s="75">
        <v>2.6041666666666699E-2</v>
      </c>
      <c r="H320" s="76">
        <v>6.7199697575609399E-4</v>
      </c>
      <c r="I320" s="75">
        <v>0.21641520467039699</v>
      </c>
      <c r="J320" s="75">
        <v>6.4114940107950796E-2</v>
      </c>
      <c r="K320" s="77">
        <v>3.8788446060267101E-2</v>
      </c>
      <c r="L320" s="75">
        <v>3.1726326814333699</v>
      </c>
      <c r="M320" s="78">
        <v>5.50365703786731E-2</v>
      </c>
    </row>
    <row r="321" spans="1:13">
      <c r="A321" s="79">
        <v>2017</v>
      </c>
      <c r="B321" s="72" t="s">
        <v>914</v>
      </c>
      <c r="C321" s="73" t="s">
        <v>1005</v>
      </c>
      <c r="D321" s="9" t="s">
        <v>1076</v>
      </c>
      <c r="E321" s="9" t="s">
        <v>917</v>
      </c>
      <c r="F321" s="74">
        <v>68353796</v>
      </c>
      <c r="G321" s="75">
        <v>2.6041666666666699E-2</v>
      </c>
      <c r="H321" s="76">
        <v>6.7199697575609399E-4</v>
      </c>
      <c r="I321" s="75">
        <v>0.21641520467039699</v>
      </c>
      <c r="J321" s="75">
        <v>6.4114940107950796E-2</v>
      </c>
      <c r="K321" s="77">
        <v>3.8788446060267101E-2</v>
      </c>
      <c r="L321" s="75">
        <v>3.1726326814333699</v>
      </c>
      <c r="M321" s="78">
        <v>0.14572192214038401</v>
      </c>
    </row>
    <row r="322" spans="1:13">
      <c r="A322" s="79">
        <v>2017</v>
      </c>
      <c r="B322" s="72" t="s">
        <v>914</v>
      </c>
      <c r="C322" s="73" t="s">
        <v>1005</v>
      </c>
      <c r="D322" s="9" t="s">
        <v>1077</v>
      </c>
      <c r="E322" s="9" t="s">
        <v>917</v>
      </c>
      <c r="F322" s="74">
        <v>68353797</v>
      </c>
      <c r="G322" s="75">
        <v>2.6041666666666699E-2</v>
      </c>
      <c r="H322" s="76">
        <v>6.7199697575609399E-4</v>
      </c>
      <c r="I322" s="75">
        <v>0.21641520467039699</v>
      </c>
      <c r="J322" s="75">
        <v>6.4114940107950796E-2</v>
      </c>
      <c r="K322" s="77">
        <v>3.8788446060267101E-2</v>
      </c>
      <c r="L322" s="75">
        <v>3.1726326814333699</v>
      </c>
      <c r="M322" s="78">
        <v>0.198324706240882</v>
      </c>
    </row>
    <row r="323" spans="1:13">
      <c r="A323" s="79">
        <v>2017</v>
      </c>
      <c r="B323" s="72" t="s">
        <v>914</v>
      </c>
      <c r="C323" s="73" t="s">
        <v>925</v>
      </c>
      <c r="D323" s="9" t="s">
        <v>1078</v>
      </c>
      <c r="E323" s="9" t="s">
        <v>917</v>
      </c>
      <c r="F323" s="74">
        <v>68467470</v>
      </c>
      <c r="G323" s="75">
        <v>7.7235772357723595E-2</v>
      </c>
      <c r="H323" s="76">
        <v>2.25019714247554E-4</v>
      </c>
      <c r="I323" s="75">
        <v>1.5758270689868099</v>
      </c>
      <c r="J323" s="75">
        <v>0.43181060125723603</v>
      </c>
      <c r="K323" s="77">
        <v>5.2697826776189699E-2</v>
      </c>
      <c r="L323" s="75">
        <v>3.6477794311603602</v>
      </c>
      <c r="M323" s="78">
        <v>0.17911280881015901</v>
      </c>
    </row>
    <row r="324" spans="1:13">
      <c r="A324" s="79">
        <v>2017</v>
      </c>
      <c r="B324" s="80" t="s">
        <v>921</v>
      </c>
      <c r="C324" s="73" t="s">
        <v>925</v>
      </c>
      <c r="D324" s="9" t="s">
        <v>1078</v>
      </c>
      <c r="E324" s="9" t="s">
        <v>917</v>
      </c>
      <c r="F324" s="74">
        <v>68467470</v>
      </c>
      <c r="G324" s="75">
        <v>7.7235772357723595E-2</v>
      </c>
      <c r="H324" s="76">
        <v>1.14529380234806E-4</v>
      </c>
      <c r="I324" s="75">
        <v>1.6071967481739799</v>
      </c>
      <c r="J324" s="75">
        <v>0.42205787002760797</v>
      </c>
      <c r="K324" s="77">
        <v>5.7242916707289503E-2</v>
      </c>
      <c r="L324" s="75">
        <v>3.94108308941935</v>
      </c>
      <c r="M324" s="78">
        <v>0.18631491461560301</v>
      </c>
    </row>
    <row r="325" spans="1:13">
      <c r="A325" s="81">
        <v>2019</v>
      </c>
      <c r="B325" s="80" t="s">
        <v>921</v>
      </c>
      <c r="C325" s="73" t="s">
        <v>930</v>
      </c>
      <c r="D325" s="9" t="s">
        <v>1079</v>
      </c>
      <c r="E325" s="9" t="s">
        <v>917</v>
      </c>
      <c r="F325" s="74">
        <v>71048776</v>
      </c>
      <c r="G325" s="75">
        <v>0.13900414937759301</v>
      </c>
      <c r="H325" s="76">
        <v>3.9666472371563697E-4</v>
      </c>
      <c r="I325" s="75">
        <v>-7.4062394374020193E-2</v>
      </c>
      <c r="J325" s="75">
        <v>2.1131512893277301E-2</v>
      </c>
      <c r="K325" s="77">
        <v>4.9693114922500399E-2</v>
      </c>
      <c r="L325" s="75">
        <v>3.40157642059178</v>
      </c>
      <c r="M325" s="78">
        <v>3.7416478849028302E-2</v>
      </c>
    </row>
    <row r="326" spans="1:13">
      <c r="A326" s="81">
        <v>2019</v>
      </c>
      <c r="B326" s="72" t="s">
        <v>914</v>
      </c>
      <c r="C326" s="73" t="s">
        <v>930</v>
      </c>
      <c r="D326" s="9" t="s">
        <v>1079</v>
      </c>
      <c r="E326" s="9" t="s">
        <v>917</v>
      </c>
      <c r="F326" s="74">
        <v>71048776</v>
      </c>
      <c r="G326" s="75">
        <v>0.13900414937759301</v>
      </c>
      <c r="H326" s="76">
        <v>3.4242236781856602E-4</v>
      </c>
      <c r="I326" s="75">
        <v>-7.3557040359799306E-2</v>
      </c>
      <c r="J326" s="75">
        <v>2.0753206307527299E-2</v>
      </c>
      <c r="K326" s="77">
        <v>5.07914980282618E-2</v>
      </c>
      <c r="L326" s="75">
        <v>3.4654378739513998</v>
      </c>
      <c r="M326" s="78">
        <v>3.6907609050591497E-2</v>
      </c>
    </row>
    <row r="327" spans="1:13">
      <c r="A327" s="81">
        <v>2019</v>
      </c>
      <c r="B327" s="80" t="s">
        <v>921</v>
      </c>
      <c r="C327" s="73" t="s">
        <v>930</v>
      </c>
      <c r="D327" s="9" t="s">
        <v>1080</v>
      </c>
      <c r="E327" s="9" t="s">
        <v>917</v>
      </c>
      <c r="F327" s="74">
        <v>71048779</v>
      </c>
      <c r="G327" s="75">
        <v>0.13900414937759301</v>
      </c>
      <c r="H327" s="76">
        <v>3.9666472371563697E-4</v>
      </c>
      <c r="I327" s="75">
        <v>-7.4062394374020193E-2</v>
      </c>
      <c r="J327" s="75">
        <v>2.1131512893277301E-2</v>
      </c>
      <c r="K327" s="77">
        <v>4.9693114922500399E-2</v>
      </c>
      <c r="L327" s="75">
        <v>3.40157642059178</v>
      </c>
      <c r="M327" s="78">
        <v>1.49436340363975E-2</v>
      </c>
    </row>
    <row r="328" spans="1:13">
      <c r="A328" s="81">
        <v>2019</v>
      </c>
      <c r="B328" s="72" t="s">
        <v>914</v>
      </c>
      <c r="C328" s="73" t="s">
        <v>930</v>
      </c>
      <c r="D328" s="9" t="s">
        <v>1080</v>
      </c>
      <c r="E328" s="9" t="s">
        <v>917</v>
      </c>
      <c r="F328" s="74">
        <v>71048779</v>
      </c>
      <c r="G328" s="75">
        <v>0.13900414937759301</v>
      </c>
      <c r="H328" s="76">
        <v>3.4242236781856602E-4</v>
      </c>
      <c r="I328" s="75">
        <v>-7.3557040359799306E-2</v>
      </c>
      <c r="J328" s="75">
        <v>2.0753206307527299E-2</v>
      </c>
      <c r="K328" s="77">
        <v>5.07914980282618E-2</v>
      </c>
      <c r="L328" s="75">
        <v>3.4654378739513998</v>
      </c>
      <c r="M328" s="78">
        <v>1.47403983425553E-2</v>
      </c>
    </row>
    <row r="329" spans="1:13">
      <c r="A329" s="81">
        <v>2019</v>
      </c>
      <c r="B329" s="80" t="s">
        <v>921</v>
      </c>
      <c r="C329" s="73" t="s">
        <v>930</v>
      </c>
      <c r="D329" s="9" t="s">
        <v>1081</v>
      </c>
      <c r="E329" s="9" t="s">
        <v>917</v>
      </c>
      <c r="F329" s="74">
        <v>71048826</v>
      </c>
      <c r="G329" s="75">
        <v>0.13900414937759301</v>
      </c>
      <c r="H329" s="76">
        <v>3.9666472371563697E-4</v>
      </c>
      <c r="I329" s="75">
        <v>-7.4062394374020193E-2</v>
      </c>
      <c r="J329" s="75">
        <v>2.1131512893277301E-2</v>
      </c>
      <c r="K329" s="77">
        <v>4.9693114922500399E-2</v>
      </c>
      <c r="L329" s="75">
        <v>3.40157642059178</v>
      </c>
      <c r="M329" s="78">
        <v>9.3913193702424305E-2</v>
      </c>
    </row>
    <row r="330" spans="1:13">
      <c r="A330" s="81">
        <v>2019</v>
      </c>
      <c r="B330" s="72" t="s">
        <v>914</v>
      </c>
      <c r="C330" s="73" t="s">
        <v>930</v>
      </c>
      <c r="D330" s="9" t="s">
        <v>1081</v>
      </c>
      <c r="E330" s="9" t="s">
        <v>917</v>
      </c>
      <c r="F330" s="74">
        <v>71048826</v>
      </c>
      <c r="G330" s="75">
        <v>0.13900414937759301</v>
      </c>
      <c r="H330" s="76">
        <v>3.4242236781856602E-4</v>
      </c>
      <c r="I330" s="75">
        <v>-7.3557040359799306E-2</v>
      </c>
      <c r="J330" s="75">
        <v>2.0753206307527299E-2</v>
      </c>
      <c r="K330" s="77">
        <v>5.07914980282618E-2</v>
      </c>
      <c r="L330" s="75">
        <v>3.4654378739513998</v>
      </c>
      <c r="M330" s="78">
        <v>9.2635959996314798E-2</v>
      </c>
    </row>
    <row r="331" spans="1:13">
      <c r="A331" s="81">
        <v>2019</v>
      </c>
      <c r="B331" s="80" t="s">
        <v>921</v>
      </c>
      <c r="C331" s="73" t="s">
        <v>957</v>
      </c>
      <c r="D331" s="9" t="s">
        <v>1082</v>
      </c>
      <c r="E331" s="9" t="s">
        <v>917</v>
      </c>
      <c r="F331" s="74">
        <v>72506465</v>
      </c>
      <c r="G331" s="75">
        <v>0.19534883720930199</v>
      </c>
      <c r="H331" s="76">
        <v>9.1554898530466996E-4</v>
      </c>
      <c r="I331" s="75">
        <v>1.6004805921723699</v>
      </c>
      <c r="J331" s="75">
        <v>0.48764744388106102</v>
      </c>
      <c r="K331" s="77">
        <v>4.8867090944422202E-2</v>
      </c>
      <c r="L331" s="75">
        <v>3.0383184143569499</v>
      </c>
      <c r="M331" s="78">
        <v>6.0650371058012902E-3</v>
      </c>
    </row>
    <row r="332" spans="1:13">
      <c r="A332" s="79">
        <v>2017</v>
      </c>
      <c r="B332" s="80" t="s">
        <v>921</v>
      </c>
      <c r="C332" s="73" t="s">
        <v>944</v>
      </c>
      <c r="D332" s="9" t="s">
        <v>1082</v>
      </c>
      <c r="E332" s="9" t="s">
        <v>917</v>
      </c>
      <c r="F332" s="74">
        <v>72506465</v>
      </c>
      <c r="G332" s="75">
        <v>0.22560975609756101</v>
      </c>
      <c r="H332" s="76">
        <v>8.40430568042968E-4</v>
      </c>
      <c r="I332" s="75">
        <v>1.0990494290270501</v>
      </c>
      <c r="J332" s="75">
        <v>0.33207991770578199</v>
      </c>
      <c r="K332" s="77">
        <v>4.3549310641724299E-2</v>
      </c>
      <c r="L332" s="75">
        <v>3.0754981598703801</v>
      </c>
      <c r="M332" s="78">
        <v>6.3851839474927605E-2</v>
      </c>
    </row>
    <row r="333" spans="1:13">
      <c r="A333" s="81">
        <v>2019</v>
      </c>
      <c r="B333" s="80" t="s">
        <v>921</v>
      </c>
      <c r="C333" s="73" t="s">
        <v>959</v>
      </c>
      <c r="D333" s="9" t="s">
        <v>1082</v>
      </c>
      <c r="E333" s="9" t="s">
        <v>917</v>
      </c>
      <c r="F333" s="74">
        <v>72506465</v>
      </c>
      <c r="G333" s="75">
        <v>0.19534883720930199</v>
      </c>
      <c r="H333" s="76">
        <v>5.5582598122669703E-4</v>
      </c>
      <c r="I333" s="75">
        <v>1.3540624654092901</v>
      </c>
      <c r="J333" s="75">
        <v>0.39665177075794</v>
      </c>
      <c r="K333" s="77">
        <v>5.2759826768112299E-2</v>
      </c>
      <c r="L333" s="75">
        <v>3.2550611566596399</v>
      </c>
      <c r="M333" s="78">
        <v>6.1079612563893597E-3</v>
      </c>
    </row>
    <row r="334" spans="1:13">
      <c r="A334" s="79">
        <v>2017</v>
      </c>
      <c r="B334" s="80" t="s">
        <v>921</v>
      </c>
      <c r="C334" s="73" t="s">
        <v>927</v>
      </c>
      <c r="D334" s="9" t="s">
        <v>1082</v>
      </c>
      <c r="E334" s="9" t="s">
        <v>917</v>
      </c>
      <c r="F334" s="74">
        <v>72506465</v>
      </c>
      <c r="G334" s="75">
        <v>0.22560975609756101</v>
      </c>
      <c r="H334" s="76">
        <v>5.1386371679726904E-4</v>
      </c>
      <c r="I334" s="75">
        <v>26.958496709158499</v>
      </c>
      <c r="J334" s="75">
        <v>7.8383933728974702</v>
      </c>
      <c r="K334" s="77">
        <v>4.6946434915695799E-2</v>
      </c>
      <c r="L334" s="75">
        <v>3.2891520461619401</v>
      </c>
      <c r="M334" s="78">
        <v>7.8283416220522303E-2</v>
      </c>
    </row>
    <row r="335" spans="1:13">
      <c r="A335" s="81">
        <v>2019</v>
      </c>
      <c r="B335" s="80" t="s">
        <v>921</v>
      </c>
      <c r="C335" s="73" t="s">
        <v>957</v>
      </c>
      <c r="D335" s="9" t="s">
        <v>1083</v>
      </c>
      <c r="E335" s="9" t="s">
        <v>917</v>
      </c>
      <c r="F335" s="74">
        <v>72506496</v>
      </c>
      <c r="G335" s="75">
        <v>0.19534883720930199</v>
      </c>
      <c r="H335" s="76">
        <v>9.1554898530466996E-4</v>
      </c>
      <c r="I335" s="75">
        <v>1.6004805921723699</v>
      </c>
      <c r="J335" s="75">
        <v>0.48764744388106102</v>
      </c>
      <c r="K335" s="77">
        <v>4.8867090944422202E-2</v>
      </c>
      <c r="L335" s="75">
        <v>3.0383184143569499</v>
      </c>
      <c r="M335" s="78">
        <v>2.08816740995636E-2</v>
      </c>
    </row>
    <row r="336" spans="1:13">
      <c r="A336" s="79">
        <v>2017</v>
      </c>
      <c r="B336" s="80" t="s">
        <v>921</v>
      </c>
      <c r="C336" s="73" t="s">
        <v>944</v>
      </c>
      <c r="D336" s="9" t="s">
        <v>1083</v>
      </c>
      <c r="E336" s="9" t="s">
        <v>917</v>
      </c>
      <c r="F336" s="74">
        <v>72506496</v>
      </c>
      <c r="G336" s="75">
        <v>0.22560975609756101</v>
      </c>
      <c r="H336" s="76">
        <v>8.40430568042968E-4</v>
      </c>
      <c r="I336" s="75">
        <v>1.0990494290270501</v>
      </c>
      <c r="J336" s="75">
        <v>0.33207991770578199</v>
      </c>
      <c r="K336" s="77">
        <v>4.3549310641724299E-2</v>
      </c>
      <c r="L336" s="75">
        <v>3.0754981598703801</v>
      </c>
      <c r="M336" s="78">
        <v>6.3851839474927605E-2</v>
      </c>
    </row>
    <row r="337" spans="1:13">
      <c r="A337" s="81">
        <v>2019</v>
      </c>
      <c r="B337" s="80" t="s">
        <v>921</v>
      </c>
      <c r="C337" s="73" t="s">
        <v>959</v>
      </c>
      <c r="D337" s="9" t="s">
        <v>1083</v>
      </c>
      <c r="E337" s="9" t="s">
        <v>917</v>
      </c>
      <c r="F337" s="74">
        <v>72506496</v>
      </c>
      <c r="G337" s="75">
        <v>0.19534883720930199</v>
      </c>
      <c r="H337" s="76">
        <v>5.5582598122669703E-4</v>
      </c>
      <c r="I337" s="75">
        <v>1.3540624654092901</v>
      </c>
      <c r="J337" s="75">
        <v>0.39665177075794</v>
      </c>
      <c r="K337" s="77">
        <v>5.2759826768112299E-2</v>
      </c>
      <c r="L337" s="75">
        <v>3.2550611566596399</v>
      </c>
      <c r="M337" s="78">
        <v>2.10294601902247E-2</v>
      </c>
    </row>
    <row r="338" spans="1:13">
      <c r="A338" s="79">
        <v>2017</v>
      </c>
      <c r="B338" s="80" t="s">
        <v>921</v>
      </c>
      <c r="C338" s="73" t="s">
        <v>927</v>
      </c>
      <c r="D338" s="9" t="s">
        <v>1083</v>
      </c>
      <c r="E338" s="9" t="s">
        <v>917</v>
      </c>
      <c r="F338" s="74">
        <v>72506496</v>
      </c>
      <c r="G338" s="75">
        <v>0.22560975609756101</v>
      </c>
      <c r="H338" s="76">
        <v>5.1386371679726904E-4</v>
      </c>
      <c r="I338" s="75">
        <v>26.958496709158499</v>
      </c>
      <c r="J338" s="75">
        <v>7.8383933728974702</v>
      </c>
      <c r="K338" s="77">
        <v>4.6946434915695799E-2</v>
      </c>
      <c r="L338" s="75">
        <v>3.2891520461619401</v>
      </c>
      <c r="M338" s="78">
        <v>7.8283416220522303E-2</v>
      </c>
    </row>
    <row r="339" spans="1:13">
      <c r="A339" s="71">
        <v>2018</v>
      </c>
      <c r="B339" s="72" t="s">
        <v>914</v>
      </c>
      <c r="C339" s="73" t="s">
        <v>996</v>
      </c>
      <c r="D339" s="9" t="s">
        <v>1084</v>
      </c>
      <c r="E339" s="9" t="s">
        <v>917</v>
      </c>
      <c r="F339" s="74">
        <v>73535522</v>
      </c>
      <c r="G339" s="75">
        <v>2.8662420382165599E-2</v>
      </c>
      <c r="H339" s="76">
        <v>3.0346874961271E-4</v>
      </c>
      <c r="I339" s="75">
        <v>-0.15610792811273699</v>
      </c>
      <c r="J339" s="75">
        <v>4.3918940883080099E-2</v>
      </c>
      <c r="K339" s="77">
        <v>7.7319561774497295E-2</v>
      </c>
      <c r="L339" s="75">
        <v>3.5178860247519199</v>
      </c>
      <c r="M339" s="78">
        <v>8.4809919654584204E-2</v>
      </c>
    </row>
    <row r="340" spans="1:13">
      <c r="A340" s="71">
        <v>2018</v>
      </c>
      <c r="B340" s="72" t="s">
        <v>914</v>
      </c>
      <c r="C340" s="73" t="s">
        <v>932</v>
      </c>
      <c r="D340" s="9" t="s">
        <v>1084</v>
      </c>
      <c r="E340" s="9" t="s">
        <v>917</v>
      </c>
      <c r="F340" s="74">
        <v>73535522</v>
      </c>
      <c r="G340" s="75">
        <v>3.1428571428571403E-2</v>
      </c>
      <c r="H340" s="76">
        <v>1.2657117667305701E-4</v>
      </c>
      <c r="I340" s="75">
        <v>0.20662575275488801</v>
      </c>
      <c r="J340" s="75">
        <v>5.4821179525551399E-2</v>
      </c>
      <c r="K340" s="77">
        <v>7.7969712039399702E-2</v>
      </c>
      <c r="L340" s="75">
        <v>3.8976651824469299</v>
      </c>
      <c r="M340" s="78">
        <v>7.4140354682953796E-2</v>
      </c>
    </row>
    <row r="341" spans="1:13">
      <c r="A341" s="71">
        <v>2018</v>
      </c>
      <c r="B341" s="80" t="s">
        <v>921</v>
      </c>
      <c r="C341" s="73" t="s">
        <v>996</v>
      </c>
      <c r="D341" s="9" t="s">
        <v>1084</v>
      </c>
      <c r="E341" s="9" t="s">
        <v>917</v>
      </c>
      <c r="F341" s="74">
        <v>73535522</v>
      </c>
      <c r="G341" s="75">
        <v>2.8662420382165599E-2</v>
      </c>
      <c r="H341" s="76">
        <v>1.2258936174807799E-4</v>
      </c>
      <c r="I341" s="75">
        <v>-0.195399509333816</v>
      </c>
      <c r="J341" s="75">
        <v>5.1946676189450598E-2</v>
      </c>
      <c r="K341" s="77">
        <v>8.6180484895441695E-2</v>
      </c>
      <c r="L341" s="75">
        <v>3.9115472160701898</v>
      </c>
      <c r="M341" s="78">
        <v>0.13287512006216201</v>
      </c>
    </row>
    <row r="342" spans="1:13">
      <c r="A342" s="71">
        <v>2018</v>
      </c>
      <c r="B342" s="72" t="s">
        <v>914</v>
      </c>
      <c r="C342" s="73" t="s">
        <v>918</v>
      </c>
      <c r="D342" s="9" t="s">
        <v>1085</v>
      </c>
      <c r="E342" s="9" t="s">
        <v>917</v>
      </c>
      <c r="F342" s="74">
        <v>73981664</v>
      </c>
      <c r="G342" s="75">
        <v>2.8571428571428598E-2</v>
      </c>
      <c r="H342" s="76">
        <v>3.7579309630544401E-4</v>
      </c>
      <c r="I342" s="75">
        <v>-5.0258973868026704</v>
      </c>
      <c r="J342" s="75">
        <v>1.4329300835569101</v>
      </c>
      <c r="K342" s="77">
        <v>6.7883421081609496E-2</v>
      </c>
      <c r="L342" s="75">
        <v>3.4250512025856499</v>
      </c>
      <c r="M342" s="78">
        <v>0.83027380370385895</v>
      </c>
    </row>
    <row r="343" spans="1:13">
      <c r="A343" s="71">
        <v>2018</v>
      </c>
      <c r="B343" s="80" t="s">
        <v>921</v>
      </c>
      <c r="C343" s="73" t="s">
        <v>918</v>
      </c>
      <c r="D343" s="9" t="s">
        <v>1085</v>
      </c>
      <c r="E343" s="9" t="s">
        <v>917</v>
      </c>
      <c r="F343" s="74">
        <v>73981664</v>
      </c>
      <c r="G343" s="75">
        <v>2.8571428571428598E-2</v>
      </c>
      <c r="H343" s="76">
        <v>3.1445495074167498E-4</v>
      </c>
      <c r="I343" s="75">
        <v>-5.2537571828766696</v>
      </c>
      <c r="J343" s="75">
        <v>1.48125548235356</v>
      </c>
      <c r="K343" s="77">
        <v>6.9362660984866903E-2</v>
      </c>
      <c r="L343" s="75">
        <v>3.5024415634004802</v>
      </c>
      <c r="M343" s="78">
        <v>0.90726486854604904</v>
      </c>
    </row>
    <row r="344" spans="1:13">
      <c r="A344" s="79">
        <v>2017</v>
      </c>
      <c r="B344" s="72" t="s">
        <v>914</v>
      </c>
      <c r="C344" s="73" t="s">
        <v>977</v>
      </c>
      <c r="D344" s="9" t="s">
        <v>1086</v>
      </c>
      <c r="E344" s="9" t="s">
        <v>917</v>
      </c>
      <c r="F344" s="74">
        <v>74294393</v>
      </c>
      <c r="G344" s="75">
        <v>0.196180555555556</v>
      </c>
      <c r="H344" s="76">
        <v>7.2081569967870904E-4</v>
      </c>
      <c r="I344" s="75">
        <v>-100.18472328097801</v>
      </c>
      <c r="J344" s="75">
        <v>29.8459299753175</v>
      </c>
      <c r="K344" s="77">
        <v>3.8368283822647502E-2</v>
      </c>
      <c r="L344" s="75">
        <v>3.1421757628037201</v>
      </c>
      <c r="M344" s="78">
        <v>1.86832288077582E-2</v>
      </c>
    </row>
    <row r="345" spans="1:13">
      <c r="A345" s="71">
        <v>2018</v>
      </c>
      <c r="B345" s="80" t="s">
        <v>921</v>
      </c>
      <c r="C345" s="73" t="s">
        <v>927</v>
      </c>
      <c r="D345" s="9" t="s">
        <v>1087</v>
      </c>
      <c r="E345" s="9" t="s">
        <v>917</v>
      </c>
      <c r="F345" s="74">
        <v>74510375</v>
      </c>
      <c r="G345" s="75">
        <v>0.33439490445859898</v>
      </c>
      <c r="H345" s="76">
        <v>5.0250764944228502E-4</v>
      </c>
      <c r="I345" s="75">
        <v>105.798865933619</v>
      </c>
      <c r="J345" s="75">
        <v>30.903893671202901</v>
      </c>
      <c r="K345" s="77">
        <v>7.1932729088570305E-2</v>
      </c>
      <c r="L345" s="75">
        <v>3.29885732279247</v>
      </c>
      <c r="M345" s="78">
        <v>0.23402923924687599</v>
      </c>
    </row>
    <row r="346" spans="1:13">
      <c r="A346" s="71">
        <v>2018</v>
      </c>
      <c r="B346" s="80" t="s">
        <v>921</v>
      </c>
      <c r="C346" s="73" t="s">
        <v>925</v>
      </c>
      <c r="D346" s="9" t="s">
        <v>1087</v>
      </c>
      <c r="E346" s="9" t="s">
        <v>917</v>
      </c>
      <c r="F346" s="74">
        <v>74510375</v>
      </c>
      <c r="G346" s="75">
        <v>0.33439490445859898</v>
      </c>
      <c r="H346" s="76">
        <v>8.9467156286214997E-5</v>
      </c>
      <c r="I346" s="75">
        <v>3.8502058671430501</v>
      </c>
      <c r="J346" s="75">
        <v>1.00460235210556</v>
      </c>
      <c r="K346" s="77">
        <v>8.9314595884825501E-2</v>
      </c>
      <c r="L346" s="75">
        <v>4.0483363664885097</v>
      </c>
      <c r="M346" s="78">
        <v>0.29711790014636502</v>
      </c>
    </row>
    <row r="347" spans="1:13">
      <c r="A347" s="71">
        <v>2018</v>
      </c>
      <c r="B347" s="80" t="s">
        <v>921</v>
      </c>
      <c r="C347" s="73" t="s">
        <v>932</v>
      </c>
      <c r="D347" s="9" t="s">
        <v>1088</v>
      </c>
      <c r="E347" s="9" t="s">
        <v>917</v>
      </c>
      <c r="F347" s="74">
        <v>74510407</v>
      </c>
      <c r="G347" s="75">
        <v>0.497142857142857</v>
      </c>
      <c r="H347" s="76">
        <v>8.29764483269255E-4</v>
      </c>
      <c r="I347" s="75">
        <v>-0.82907067434995196</v>
      </c>
      <c r="J347" s="75">
        <v>0.25124745836741602</v>
      </c>
      <c r="K347" s="77">
        <v>6.0325439514535201E-2</v>
      </c>
      <c r="L347" s="75">
        <v>3.0810451583842302</v>
      </c>
      <c r="M347" s="78">
        <v>0.95299612477502105</v>
      </c>
    </row>
    <row r="348" spans="1:13">
      <c r="A348" s="71">
        <v>2018</v>
      </c>
      <c r="B348" s="80" t="s">
        <v>921</v>
      </c>
      <c r="C348" s="73" t="s">
        <v>930</v>
      </c>
      <c r="D348" s="9" t="s">
        <v>1088</v>
      </c>
      <c r="E348" s="9" t="s">
        <v>917</v>
      </c>
      <c r="F348" s="74">
        <v>74510407</v>
      </c>
      <c r="G348" s="75">
        <v>0.497142857142857</v>
      </c>
      <c r="H348" s="76">
        <v>7.4657762047380103E-4</v>
      </c>
      <c r="I348" s="75">
        <v>-0.75275023604995095</v>
      </c>
      <c r="J348" s="75">
        <v>0.226212430165358</v>
      </c>
      <c r="K348" s="77">
        <v>6.1314518023324299E-2</v>
      </c>
      <c r="L348" s="75">
        <v>3.1269250326931401</v>
      </c>
      <c r="M348" s="78">
        <v>0.93707101760783296</v>
      </c>
    </row>
    <row r="349" spans="1:13">
      <c r="A349" s="71">
        <v>2018</v>
      </c>
      <c r="B349" s="72" t="s">
        <v>914</v>
      </c>
      <c r="C349" s="73" t="s">
        <v>930</v>
      </c>
      <c r="D349" s="9" t="s">
        <v>1088</v>
      </c>
      <c r="E349" s="9" t="s">
        <v>917</v>
      </c>
      <c r="F349" s="74">
        <v>74510407</v>
      </c>
      <c r="G349" s="75">
        <v>0.497142857142857</v>
      </c>
      <c r="H349" s="76">
        <v>5.1642638474929398E-6</v>
      </c>
      <c r="I349" s="75">
        <v>-0.98544454548451599</v>
      </c>
      <c r="J349" s="75">
        <v>0.22178363489766101</v>
      </c>
      <c r="K349" s="77">
        <v>0.10668420532208001</v>
      </c>
      <c r="L349" s="75">
        <v>5.2869915772919498</v>
      </c>
      <c r="M349" s="78">
        <v>1.60596133545692</v>
      </c>
    </row>
    <row r="350" spans="1:13">
      <c r="A350" s="71">
        <v>2018</v>
      </c>
      <c r="B350" s="72" t="s">
        <v>914</v>
      </c>
      <c r="C350" s="73" t="s">
        <v>932</v>
      </c>
      <c r="D350" s="9" t="s">
        <v>1088</v>
      </c>
      <c r="E350" s="9" t="s">
        <v>917</v>
      </c>
      <c r="F350" s="74">
        <v>74510407</v>
      </c>
      <c r="G350" s="75">
        <v>0.497142857142857</v>
      </c>
      <c r="H350" s="76">
        <v>2.20660903673219E-6</v>
      </c>
      <c r="I350" s="75">
        <v>-1.1377683454855301</v>
      </c>
      <c r="J350" s="75">
        <v>0.247142273305239</v>
      </c>
      <c r="K350" s="77">
        <v>0.11406240346663001</v>
      </c>
      <c r="L350" s="75">
        <v>5.6562746075863197</v>
      </c>
      <c r="M350" s="78">
        <v>1.7947985953476699</v>
      </c>
    </row>
    <row r="351" spans="1:13">
      <c r="A351" s="81">
        <v>2019</v>
      </c>
      <c r="B351" s="80" t="s">
        <v>921</v>
      </c>
      <c r="C351" s="73" t="s">
        <v>929</v>
      </c>
      <c r="D351" s="9" t="s">
        <v>1089</v>
      </c>
      <c r="E351" s="9" t="s">
        <v>917</v>
      </c>
      <c r="F351" s="74">
        <v>78639781</v>
      </c>
      <c r="G351" s="75">
        <v>3.25581395348837E-2</v>
      </c>
      <c r="H351" s="76">
        <v>8.0118312461417005E-5</v>
      </c>
      <c r="I351" s="75">
        <v>-0.72218211327175796</v>
      </c>
      <c r="J351" s="75">
        <v>0.186020697179721</v>
      </c>
      <c r="K351" s="77">
        <v>6.7701588172755706E-2</v>
      </c>
      <c r="L351" s="75">
        <v>4.0962682068624003</v>
      </c>
      <c r="M351" s="78">
        <v>0.71095335159030904</v>
      </c>
    </row>
    <row r="352" spans="1:13">
      <c r="A352" s="71">
        <v>2018</v>
      </c>
      <c r="B352" s="80" t="s">
        <v>921</v>
      </c>
      <c r="C352" s="73" t="s">
        <v>936</v>
      </c>
      <c r="D352" s="9" t="s">
        <v>1090</v>
      </c>
      <c r="E352" s="9" t="s">
        <v>917</v>
      </c>
      <c r="F352" s="74">
        <v>78639810</v>
      </c>
      <c r="G352" s="75">
        <v>0.314285714285714</v>
      </c>
      <c r="H352" s="76">
        <v>9.4308122200414404E-4</v>
      </c>
      <c r="I352" s="75">
        <v>1.21410634862233</v>
      </c>
      <c r="J352" s="75">
        <v>0.37176391641851098</v>
      </c>
      <c r="K352" s="77">
        <v>5.9125391240099398E-2</v>
      </c>
      <c r="L352" s="75">
        <v>3.0254509024385099</v>
      </c>
      <c r="M352" s="78">
        <v>5.03414805281873E-2</v>
      </c>
    </row>
    <row r="353" spans="1:13">
      <c r="A353" s="71">
        <v>2018</v>
      </c>
      <c r="B353" s="72" t="s">
        <v>914</v>
      </c>
      <c r="C353" s="73" t="s">
        <v>918</v>
      </c>
      <c r="D353" s="9" t="s">
        <v>1090</v>
      </c>
      <c r="E353" s="9" t="s">
        <v>917</v>
      </c>
      <c r="F353" s="74">
        <v>78639810</v>
      </c>
      <c r="G353" s="75">
        <v>0.314285714285714</v>
      </c>
      <c r="H353" s="76">
        <v>8.5404303646585201E-4</v>
      </c>
      <c r="I353" s="75">
        <v>1.3696332686836199</v>
      </c>
      <c r="J353" s="75">
        <v>0.41556454275308002</v>
      </c>
      <c r="K353" s="77">
        <v>6.0184491575230897E-2</v>
      </c>
      <c r="L353" s="75">
        <v>3.0685202440314701</v>
      </c>
      <c r="M353" s="78">
        <v>5.0940957463521598E-2</v>
      </c>
    </row>
    <row r="354" spans="1:13">
      <c r="A354" s="71">
        <v>2018</v>
      </c>
      <c r="B354" s="72" t="s">
        <v>914</v>
      </c>
      <c r="C354" s="73" t="s">
        <v>936</v>
      </c>
      <c r="D354" s="9" t="s">
        <v>1090</v>
      </c>
      <c r="E354" s="9" t="s">
        <v>917</v>
      </c>
      <c r="F354" s="74">
        <v>78639810</v>
      </c>
      <c r="G354" s="75">
        <v>0.314285714285714</v>
      </c>
      <c r="H354" s="76">
        <v>7.6904563565782596E-4</v>
      </c>
      <c r="I354" s="75">
        <v>1.20463496360364</v>
      </c>
      <c r="J354" s="75">
        <v>0.36244712251490302</v>
      </c>
      <c r="K354" s="77">
        <v>6.1171454699416997E-2</v>
      </c>
      <c r="L354" s="75">
        <v>3.11404788812274</v>
      </c>
      <c r="M354" s="78">
        <v>4.9559104676116197E-2</v>
      </c>
    </row>
    <row r="355" spans="1:13">
      <c r="A355" s="81">
        <v>2019</v>
      </c>
      <c r="B355" s="80" t="s">
        <v>921</v>
      </c>
      <c r="C355" s="73" t="s">
        <v>936</v>
      </c>
      <c r="D355" s="9" t="s">
        <v>1090</v>
      </c>
      <c r="E355" s="9" t="s">
        <v>917</v>
      </c>
      <c r="F355" s="74">
        <v>78639810</v>
      </c>
      <c r="G355" s="75">
        <v>0.30082987551867202</v>
      </c>
      <c r="H355" s="76">
        <v>6.8343785280900295E-4</v>
      </c>
      <c r="I355" s="75">
        <v>1.6673344062882001</v>
      </c>
      <c r="J355" s="75">
        <v>0.49563990303772998</v>
      </c>
      <c r="K355" s="77">
        <v>4.5871112799995797E-2</v>
      </c>
      <c r="L355" s="75">
        <v>3.1653009710877198</v>
      </c>
      <c r="M355" s="78">
        <v>3.7966581179661597E-2</v>
      </c>
    </row>
    <row r="356" spans="1:13">
      <c r="A356" s="81">
        <v>2019</v>
      </c>
      <c r="B356" s="72" t="s">
        <v>914</v>
      </c>
      <c r="C356" s="73" t="s">
        <v>936</v>
      </c>
      <c r="D356" s="9" t="s">
        <v>1090</v>
      </c>
      <c r="E356" s="9" t="s">
        <v>917</v>
      </c>
      <c r="F356" s="74">
        <v>78639810</v>
      </c>
      <c r="G356" s="75">
        <v>0.30082987551867202</v>
      </c>
      <c r="H356" s="76">
        <v>4.7467044896217598E-4</v>
      </c>
      <c r="I356" s="75">
        <v>1.7144111278391201</v>
      </c>
      <c r="J356" s="75">
        <v>0.49532150617272003</v>
      </c>
      <c r="K356" s="77">
        <v>4.8494110285375598E-2</v>
      </c>
      <c r="L356" s="75">
        <v>3.32360780483556</v>
      </c>
      <c r="M356" s="78">
        <v>4.0140799761412299E-2</v>
      </c>
    </row>
    <row r="357" spans="1:13">
      <c r="A357" s="71">
        <v>2018</v>
      </c>
      <c r="B357" s="80" t="s">
        <v>921</v>
      </c>
      <c r="C357" s="73" t="s">
        <v>944</v>
      </c>
      <c r="D357" s="9" t="s">
        <v>1091</v>
      </c>
      <c r="E357" s="9" t="s">
        <v>917</v>
      </c>
      <c r="F357" s="74">
        <v>79592044</v>
      </c>
      <c r="G357" s="75">
        <v>0.13057324840764301</v>
      </c>
      <c r="H357" s="76">
        <v>3.8522784064373299E-4</v>
      </c>
      <c r="I357" s="75">
        <v>3.5735158112157701</v>
      </c>
      <c r="J357" s="75">
        <v>1.02396786143254</v>
      </c>
      <c r="K357" s="77">
        <v>7.4641938278694794E-2</v>
      </c>
      <c r="L357" s="75">
        <v>3.4142823336943802</v>
      </c>
      <c r="M357" s="78">
        <v>3.2091991608370798E-2</v>
      </c>
    </row>
    <row r="358" spans="1:13">
      <c r="A358" s="81">
        <v>2019</v>
      </c>
      <c r="B358" s="80" t="s">
        <v>921</v>
      </c>
      <c r="C358" s="73" t="s">
        <v>929</v>
      </c>
      <c r="D358" s="9" t="s">
        <v>1092</v>
      </c>
      <c r="E358" s="9" t="s">
        <v>917</v>
      </c>
      <c r="F358" s="74">
        <v>80678170</v>
      </c>
      <c r="G358" s="75">
        <v>0.46279069767441899</v>
      </c>
      <c r="H358" s="76">
        <v>9.6518962648892495E-4</v>
      </c>
      <c r="I358" s="75">
        <v>0.21916887764963799</v>
      </c>
      <c r="J358" s="75">
        <v>6.7069114881446998E-2</v>
      </c>
      <c r="K358" s="77">
        <v>4.8454441213529903E-2</v>
      </c>
      <c r="L358" s="75">
        <v>3.0153873543791101</v>
      </c>
      <c r="M358" s="78">
        <v>3.8326770597448101E-2</v>
      </c>
    </row>
    <row r="359" spans="1:13">
      <c r="A359" s="81">
        <v>2019</v>
      </c>
      <c r="B359" s="72" t="s">
        <v>914</v>
      </c>
      <c r="C359" s="73" t="s">
        <v>922</v>
      </c>
      <c r="D359" s="9" t="s">
        <v>1093</v>
      </c>
      <c r="E359" s="9" t="s">
        <v>917</v>
      </c>
      <c r="F359" s="74">
        <v>81834928</v>
      </c>
      <c r="G359" s="75">
        <v>0.146511627906977</v>
      </c>
      <c r="H359" s="76">
        <v>1.61408755397551E-4</v>
      </c>
      <c r="I359" s="75">
        <v>1.4671724606388199</v>
      </c>
      <c r="J359" s="75">
        <v>0.39402379616873601</v>
      </c>
      <c r="K359" s="77">
        <v>6.24526440533665E-2</v>
      </c>
      <c r="L359" s="75">
        <v>3.7920729112638099</v>
      </c>
      <c r="M359" s="78">
        <v>8.3813959737214005E-2</v>
      </c>
    </row>
    <row r="360" spans="1:13">
      <c r="A360" s="79">
        <v>2017</v>
      </c>
      <c r="B360" s="80" t="s">
        <v>921</v>
      </c>
      <c r="C360" s="73" t="s">
        <v>996</v>
      </c>
      <c r="D360" s="9" t="s">
        <v>1094</v>
      </c>
      <c r="E360" s="9" t="s">
        <v>917</v>
      </c>
      <c r="F360" s="74">
        <v>83924821</v>
      </c>
      <c r="G360" s="75">
        <v>0.31707317073170699</v>
      </c>
      <c r="H360" s="76">
        <v>3.8407053408877698E-4</v>
      </c>
      <c r="I360" s="75">
        <v>-5.1384662993936098E-2</v>
      </c>
      <c r="J360" s="75">
        <v>1.4623560704827499E-2</v>
      </c>
      <c r="K360" s="77">
        <v>4.8952221519841403E-2</v>
      </c>
      <c r="L360" s="75">
        <v>3.41558901065186</v>
      </c>
      <c r="M360" s="78">
        <v>4.7434511646095197E-3</v>
      </c>
    </row>
    <row r="361" spans="1:13">
      <c r="A361" s="79">
        <v>2017</v>
      </c>
      <c r="B361" s="72" t="s">
        <v>914</v>
      </c>
      <c r="C361" s="73" t="s">
        <v>996</v>
      </c>
      <c r="D361" s="9" t="s">
        <v>1094</v>
      </c>
      <c r="E361" s="9" t="s">
        <v>917</v>
      </c>
      <c r="F361" s="74">
        <v>83924821</v>
      </c>
      <c r="G361" s="75">
        <v>0.31707317073170699</v>
      </c>
      <c r="H361" s="76">
        <v>3.6179218505401302E-4</v>
      </c>
      <c r="I361" s="75">
        <v>-5.14757290413786E-2</v>
      </c>
      <c r="J361" s="75">
        <v>1.4577296885024E-2</v>
      </c>
      <c r="K361" s="77">
        <v>4.94259891595085E-2</v>
      </c>
      <c r="L361" s="75">
        <v>3.4415408184175398</v>
      </c>
      <c r="M361" s="78">
        <v>4.7602791478598399E-3</v>
      </c>
    </row>
    <row r="362" spans="1:13">
      <c r="A362" s="81">
        <v>2019</v>
      </c>
      <c r="B362" s="80" t="s">
        <v>921</v>
      </c>
      <c r="C362" s="73" t="s">
        <v>1027</v>
      </c>
      <c r="D362" s="9" t="s">
        <v>1095</v>
      </c>
      <c r="E362" s="9" t="s">
        <v>917</v>
      </c>
      <c r="F362" s="74">
        <v>84969093</v>
      </c>
      <c r="G362" s="75">
        <v>0.32098765432098803</v>
      </c>
      <c r="H362" s="76">
        <v>9.7803762662985604E-4</v>
      </c>
      <c r="I362" s="75">
        <v>-2.10439495384361</v>
      </c>
      <c r="J362" s="75">
        <v>0.64389264598703499</v>
      </c>
      <c r="K362" s="77">
        <v>4.3004239303659798E-2</v>
      </c>
      <c r="L362" s="75">
        <v>3.0096444369062798</v>
      </c>
      <c r="M362" s="78">
        <v>4.6752320014037299E-2</v>
      </c>
    </row>
    <row r="363" spans="1:13">
      <c r="A363" s="81">
        <v>2019</v>
      </c>
      <c r="B363" s="80" t="s">
        <v>921</v>
      </c>
      <c r="C363" s="73" t="s">
        <v>933</v>
      </c>
      <c r="D363" s="9" t="s">
        <v>1095</v>
      </c>
      <c r="E363" s="9" t="s">
        <v>917</v>
      </c>
      <c r="F363" s="74">
        <v>84969093</v>
      </c>
      <c r="G363" s="75">
        <v>0.32157676348547698</v>
      </c>
      <c r="H363" s="76">
        <v>8.1805052074839305E-4</v>
      </c>
      <c r="I363" s="75">
        <v>-85.9536236943582</v>
      </c>
      <c r="J363" s="75">
        <v>25.9194993367894</v>
      </c>
      <c r="K363" s="77">
        <v>4.4605375145324602E-2</v>
      </c>
      <c r="L363" s="75">
        <v>3.0872198745625101</v>
      </c>
      <c r="M363" s="78">
        <v>4.8716810929141902E-2</v>
      </c>
    </row>
    <row r="364" spans="1:13">
      <c r="A364" s="81">
        <v>2019</v>
      </c>
      <c r="B364" s="72" t="s">
        <v>914</v>
      </c>
      <c r="C364" s="73" t="s">
        <v>933</v>
      </c>
      <c r="D364" s="9" t="s">
        <v>1095</v>
      </c>
      <c r="E364" s="9" t="s">
        <v>917</v>
      </c>
      <c r="F364" s="74">
        <v>84969093</v>
      </c>
      <c r="G364" s="75">
        <v>0.32157676348547698</v>
      </c>
      <c r="H364" s="76">
        <v>7.0877377069677799E-4</v>
      </c>
      <c r="I364" s="75">
        <v>-77.775047282768497</v>
      </c>
      <c r="J364" s="75">
        <v>23.1724606888457</v>
      </c>
      <c r="K364" s="77">
        <v>4.5667641051504997E-2</v>
      </c>
      <c r="L364" s="75">
        <v>3.1494923625832301</v>
      </c>
      <c r="M364" s="78">
        <v>3.9886969145685902E-2</v>
      </c>
    </row>
    <row r="365" spans="1:13">
      <c r="A365" s="81">
        <v>2019</v>
      </c>
      <c r="B365" s="80" t="s">
        <v>921</v>
      </c>
      <c r="C365" s="73" t="s">
        <v>929</v>
      </c>
      <c r="D365" s="9" t="s">
        <v>1096</v>
      </c>
      <c r="E365" s="9" t="s">
        <v>917</v>
      </c>
      <c r="F365" s="74">
        <v>86548663</v>
      </c>
      <c r="G365" s="75">
        <v>0.13720930232558101</v>
      </c>
      <c r="H365" s="76">
        <v>6.5814738151477397E-4</v>
      </c>
      <c r="I365" s="75">
        <v>0.24868879052161699</v>
      </c>
      <c r="J365" s="75">
        <v>7.3801122769725405E-2</v>
      </c>
      <c r="K365" s="77">
        <v>5.1443452619127597E-2</v>
      </c>
      <c r="L365" s="75">
        <v>3.1816768422349799</v>
      </c>
      <c r="M365" s="78">
        <v>6.1098163099475397E-2</v>
      </c>
    </row>
    <row r="366" spans="1:13">
      <c r="A366" s="81">
        <v>2019</v>
      </c>
      <c r="B366" s="72" t="s">
        <v>914</v>
      </c>
      <c r="C366" s="73" t="s">
        <v>929</v>
      </c>
      <c r="D366" s="9" t="s">
        <v>1096</v>
      </c>
      <c r="E366" s="9" t="s">
        <v>917</v>
      </c>
      <c r="F366" s="74">
        <v>86548663</v>
      </c>
      <c r="G366" s="75">
        <v>0.13720930232558101</v>
      </c>
      <c r="H366" s="76">
        <v>5.3924091867958604E-4</v>
      </c>
      <c r="I366" s="75">
        <v>0.24989610698081</v>
      </c>
      <c r="J366" s="75">
        <v>7.2977670885863002E-2</v>
      </c>
      <c r="K366" s="77">
        <v>5.3077631418009898E-2</v>
      </c>
      <c r="L366" s="75">
        <v>3.2682171600882901</v>
      </c>
      <c r="M366" s="78">
        <v>6.1692833022864602E-2</v>
      </c>
    </row>
    <row r="367" spans="1:13">
      <c r="A367" s="71">
        <v>2018</v>
      </c>
      <c r="B367" s="72" t="s">
        <v>914</v>
      </c>
      <c r="C367" s="73" t="s">
        <v>932</v>
      </c>
      <c r="D367" s="9" t="s">
        <v>1097</v>
      </c>
      <c r="E367" s="9" t="s">
        <v>917</v>
      </c>
      <c r="F367" s="74">
        <v>87093135</v>
      </c>
      <c r="G367" s="75">
        <v>8.2857142857142893E-2</v>
      </c>
      <c r="H367" s="76">
        <v>8.6781135239310495E-4</v>
      </c>
      <c r="I367" s="75">
        <v>0.105179377591303</v>
      </c>
      <c r="J367" s="75">
        <v>3.19540769503944E-2</v>
      </c>
      <c r="K367" s="77">
        <v>6.00338313542862E-2</v>
      </c>
      <c r="L367" s="75">
        <v>3.0615746728868798</v>
      </c>
      <c r="M367" s="78">
        <v>2.8349768448534401E-2</v>
      </c>
    </row>
    <row r="368" spans="1:13">
      <c r="A368" s="79">
        <v>2017</v>
      </c>
      <c r="B368" s="80" t="s">
        <v>921</v>
      </c>
      <c r="C368" s="73" t="s">
        <v>1005</v>
      </c>
      <c r="D368" s="9" t="s">
        <v>1098</v>
      </c>
      <c r="E368" s="9" t="s">
        <v>917</v>
      </c>
      <c r="F368" s="74">
        <v>87245638</v>
      </c>
      <c r="G368" s="75">
        <v>5.2083333333333301E-2</v>
      </c>
      <c r="H368" s="76">
        <v>9.5808609363145396E-4</v>
      </c>
      <c r="I368" s="75">
        <v>0.13663532643166601</v>
      </c>
      <c r="J368" s="75">
        <v>4.1675136243219502E-2</v>
      </c>
      <c r="K368" s="77">
        <v>3.6635322556154197E-2</v>
      </c>
      <c r="L368" s="75">
        <v>3.0185954634589498</v>
      </c>
      <c r="M368" s="78">
        <v>6.2979953618373996E-2</v>
      </c>
    </row>
    <row r="369" spans="1:13">
      <c r="A369" s="71">
        <v>2018</v>
      </c>
      <c r="B369" s="72" t="s">
        <v>914</v>
      </c>
      <c r="C369" s="73" t="s">
        <v>932</v>
      </c>
      <c r="D369" s="9" t="s">
        <v>1099</v>
      </c>
      <c r="E369" s="9" t="s">
        <v>917</v>
      </c>
      <c r="F369" s="74">
        <v>88234765</v>
      </c>
      <c r="G369" s="75">
        <v>4.57142857142857E-2</v>
      </c>
      <c r="H369" s="76">
        <v>7.5061614041873801E-4</v>
      </c>
      <c r="I369" s="75">
        <v>0.152583322188097</v>
      </c>
      <c r="J369" s="75">
        <v>4.5820680486776198E-2</v>
      </c>
      <c r="K369" s="77">
        <v>6.1399667841845799E-2</v>
      </c>
      <c r="L369" s="75">
        <v>3.1245821012346502</v>
      </c>
      <c r="M369" s="78">
        <v>0.376374949957129</v>
      </c>
    </row>
    <row r="370" spans="1:13">
      <c r="A370" s="79">
        <v>2017</v>
      </c>
      <c r="B370" s="72" t="s">
        <v>914</v>
      </c>
      <c r="C370" s="73" t="s">
        <v>1005</v>
      </c>
      <c r="D370" s="9" t="s">
        <v>1099</v>
      </c>
      <c r="E370" s="9" t="s">
        <v>917</v>
      </c>
      <c r="F370" s="74">
        <v>88234765</v>
      </c>
      <c r="G370" s="75">
        <v>3.9930555555555601E-2</v>
      </c>
      <c r="H370" s="76">
        <v>1.16547571269453E-4</v>
      </c>
      <c r="I370" s="75">
        <v>0.18777391889044601</v>
      </c>
      <c r="J370" s="75">
        <v>4.9236949218195603E-2</v>
      </c>
      <c r="K370" s="77">
        <v>4.9246558120759197E-2</v>
      </c>
      <c r="L370" s="75">
        <v>3.9334967722958298</v>
      </c>
      <c r="M370" s="78">
        <v>0.13877042192207301</v>
      </c>
    </row>
    <row r="371" spans="1:13">
      <c r="A371" s="71">
        <v>2018</v>
      </c>
      <c r="B371" s="72" t="s">
        <v>914</v>
      </c>
      <c r="C371" s="73" t="s">
        <v>930</v>
      </c>
      <c r="D371" s="9" t="s">
        <v>1099</v>
      </c>
      <c r="E371" s="9" t="s">
        <v>917</v>
      </c>
      <c r="F371" s="74">
        <v>88234765</v>
      </c>
      <c r="G371" s="75">
        <v>4.57142857142857E-2</v>
      </c>
      <c r="H371" s="76">
        <v>5.2166734233008697E-5</v>
      </c>
      <c r="I371" s="75">
        <v>0.16318930185217601</v>
      </c>
      <c r="J371" s="75">
        <v>4.1119137313058697E-2</v>
      </c>
      <c r="K371" s="77">
        <v>8.6071621960423006E-2</v>
      </c>
      <c r="L371" s="75">
        <v>4.2826063503387202</v>
      </c>
      <c r="M371" s="78">
        <v>0.51351439749772998</v>
      </c>
    </row>
    <row r="372" spans="1:13">
      <c r="A372" s="79">
        <v>2017</v>
      </c>
      <c r="B372" s="80" t="s">
        <v>921</v>
      </c>
      <c r="C372" s="73" t="s">
        <v>919</v>
      </c>
      <c r="D372" s="9" t="s">
        <v>1100</v>
      </c>
      <c r="E372" s="9" t="s">
        <v>917</v>
      </c>
      <c r="F372" s="74">
        <v>89087153</v>
      </c>
      <c r="G372" s="75">
        <v>0.14583333333333301</v>
      </c>
      <c r="H372" s="76">
        <v>2.14211285194752E-4</v>
      </c>
      <c r="I372" s="75">
        <v>3.3547132002793099</v>
      </c>
      <c r="J372" s="75">
        <v>0.91524865392786403</v>
      </c>
      <c r="K372" s="77">
        <v>4.55774304814279E-2</v>
      </c>
      <c r="L372" s="75">
        <v>3.6691576531647399</v>
      </c>
      <c r="M372" s="78">
        <v>3.9613220605749698E-2</v>
      </c>
    </row>
    <row r="373" spans="1:13">
      <c r="A373" s="79">
        <v>2017</v>
      </c>
      <c r="B373" s="72" t="s">
        <v>914</v>
      </c>
      <c r="C373" s="73" t="s">
        <v>919</v>
      </c>
      <c r="D373" s="9" t="s">
        <v>1100</v>
      </c>
      <c r="E373" s="9" t="s">
        <v>917</v>
      </c>
      <c r="F373" s="74">
        <v>89087153</v>
      </c>
      <c r="G373" s="75">
        <v>0.14583333333333301</v>
      </c>
      <c r="H373" s="76">
        <v>1.43395887597313E-4</v>
      </c>
      <c r="I373" s="75">
        <v>3.3359220096832201</v>
      </c>
      <c r="J373" s="75">
        <v>0.886166814828803</v>
      </c>
      <c r="K373" s="77">
        <v>4.8013949112933697E-2</v>
      </c>
      <c r="L373" s="75">
        <v>3.8434633034757799</v>
      </c>
      <c r="M373" s="78">
        <v>3.9170682159555603E-2</v>
      </c>
    </row>
    <row r="374" spans="1:13">
      <c r="A374" s="71">
        <v>2018</v>
      </c>
      <c r="B374" s="72" t="s">
        <v>914</v>
      </c>
      <c r="C374" s="73" t="s">
        <v>932</v>
      </c>
      <c r="D374" s="9" t="s">
        <v>1101</v>
      </c>
      <c r="E374" s="9" t="s">
        <v>917</v>
      </c>
      <c r="F374" s="74">
        <v>89307550</v>
      </c>
      <c r="G374" s="75">
        <v>3.4285714285714301E-2</v>
      </c>
      <c r="H374" s="76">
        <v>8.3112193835482699E-4</v>
      </c>
      <c r="I374" s="75">
        <v>0.164811050046098</v>
      </c>
      <c r="J374" s="75">
        <v>4.9896340241479098E-2</v>
      </c>
      <c r="K374" s="77">
        <v>6.0440722040242797E-2</v>
      </c>
      <c r="L374" s="75">
        <v>3.0803352538697601</v>
      </c>
      <c r="M374" s="78">
        <v>0.192442761451874</v>
      </c>
    </row>
    <row r="375" spans="1:13">
      <c r="A375" s="79">
        <v>2017</v>
      </c>
      <c r="B375" s="80" t="s">
        <v>921</v>
      </c>
      <c r="C375" s="73" t="s">
        <v>996</v>
      </c>
      <c r="D375" s="9" t="s">
        <v>1102</v>
      </c>
      <c r="E375" s="9" t="s">
        <v>917</v>
      </c>
      <c r="F375" s="74">
        <v>89451039</v>
      </c>
      <c r="G375" s="75">
        <v>3.2520325203252001E-2</v>
      </c>
      <c r="H375" s="76">
        <v>4.28772859526274E-4</v>
      </c>
      <c r="I375" s="75">
        <v>0.124882087675563</v>
      </c>
      <c r="J375" s="75">
        <v>3.5825709703801403E-2</v>
      </c>
      <c r="K375" s="77">
        <v>4.81941063609218E-2</v>
      </c>
      <c r="L375" s="75">
        <v>3.36777271242679</v>
      </c>
      <c r="M375" s="78">
        <v>8.1769795446817506E-2</v>
      </c>
    </row>
    <row r="376" spans="1:13">
      <c r="A376" s="81">
        <v>2019</v>
      </c>
      <c r="B376" s="72" t="s">
        <v>914</v>
      </c>
      <c r="C376" s="73" t="s">
        <v>966</v>
      </c>
      <c r="D376" s="9" t="s">
        <v>1102</v>
      </c>
      <c r="E376" s="9" t="s">
        <v>917</v>
      </c>
      <c r="F376" s="74">
        <v>89451039</v>
      </c>
      <c r="G376" s="75">
        <v>2.09302325581395E-2</v>
      </c>
      <c r="H376" s="76">
        <v>1.6552559753728899E-4</v>
      </c>
      <c r="I376" s="75">
        <v>0.22477672630779</v>
      </c>
      <c r="J376" s="75">
        <v>6.0463444805460301E-2</v>
      </c>
      <c r="K376" s="77">
        <v>6.2257963476403201E-2</v>
      </c>
      <c r="L376" s="75">
        <v>3.78113483566728</v>
      </c>
      <c r="M376" s="78">
        <v>0.13857116034383801</v>
      </c>
    </row>
    <row r="377" spans="1:13">
      <c r="A377" s="81">
        <v>2019</v>
      </c>
      <c r="B377" s="80" t="s">
        <v>921</v>
      </c>
      <c r="C377" s="73" t="s">
        <v>966</v>
      </c>
      <c r="D377" s="9" t="s">
        <v>1102</v>
      </c>
      <c r="E377" s="9" t="s">
        <v>917</v>
      </c>
      <c r="F377" s="74">
        <v>89451039</v>
      </c>
      <c r="G377" s="75">
        <v>2.09302325581395E-2</v>
      </c>
      <c r="H377" s="76">
        <v>9.1160715247007998E-5</v>
      </c>
      <c r="I377" s="75">
        <v>0.23452863307765301</v>
      </c>
      <c r="J377" s="75">
        <v>6.0871121544707502E-2</v>
      </c>
      <c r="K377" s="77">
        <v>6.6715087727880901E-2</v>
      </c>
      <c r="L377" s="75">
        <v>4.0401922760036202</v>
      </c>
      <c r="M377" s="78">
        <v>0.150855766108421</v>
      </c>
    </row>
    <row r="378" spans="1:13">
      <c r="A378" s="71">
        <v>2018</v>
      </c>
      <c r="B378" s="80" t="s">
        <v>921</v>
      </c>
      <c r="C378" s="73" t="s">
        <v>944</v>
      </c>
      <c r="D378" s="9" t="s">
        <v>1103</v>
      </c>
      <c r="E378" s="9" t="s">
        <v>917</v>
      </c>
      <c r="F378" s="74">
        <v>89773839</v>
      </c>
      <c r="G378" s="75">
        <v>4.7770700636942699E-2</v>
      </c>
      <c r="H378" s="76">
        <v>6.1070496860038501E-4</v>
      </c>
      <c r="I378" s="75">
        <v>4.9239548643848803</v>
      </c>
      <c r="J378" s="75">
        <v>1.45942942576252</v>
      </c>
      <c r="K378" s="77">
        <v>6.9938021770064002E-2</v>
      </c>
      <c r="L378" s="75">
        <v>3.21416854663758</v>
      </c>
      <c r="M378" s="78">
        <v>0.23312018560103201</v>
      </c>
    </row>
    <row r="379" spans="1:13">
      <c r="A379" s="71">
        <v>2018</v>
      </c>
      <c r="B379" s="80" t="s">
        <v>921</v>
      </c>
      <c r="C379" s="73" t="s">
        <v>925</v>
      </c>
      <c r="D379" s="9" t="s">
        <v>1104</v>
      </c>
      <c r="E379" s="9" t="s">
        <v>917</v>
      </c>
      <c r="F379" s="74">
        <v>90024326</v>
      </c>
      <c r="G379" s="75">
        <v>0.25796178343949</v>
      </c>
      <c r="H379" s="76">
        <v>4.8431637079033202E-4</v>
      </c>
      <c r="I379" s="75">
        <v>1.9991153088871201</v>
      </c>
      <c r="J379" s="75">
        <v>0.58236177951019497</v>
      </c>
      <c r="K379" s="77">
        <v>7.2309250330238495E-2</v>
      </c>
      <c r="L379" s="75">
        <v>3.3148708507475102</v>
      </c>
      <c r="M379" s="78">
        <v>2.5606772909935301E-2</v>
      </c>
    </row>
    <row r="380" spans="1:13">
      <c r="A380" s="71">
        <v>2018</v>
      </c>
      <c r="B380" s="80" t="s">
        <v>921</v>
      </c>
      <c r="C380" s="73" t="s">
        <v>933</v>
      </c>
      <c r="D380" s="9" t="s">
        <v>1104</v>
      </c>
      <c r="E380" s="9" t="s">
        <v>917</v>
      </c>
      <c r="F380" s="74">
        <v>90024326</v>
      </c>
      <c r="G380" s="75">
        <v>0.24</v>
      </c>
      <c r="H380" s="76">
        <v>4.7065572734505398E-4</v>
      </c>
      <c r="I380" s="75">
        <v>46.5387426973872</v>
      </c>
      <c r="J380" s="75">
        <v>13.5036364824913</v>
      </c>
      <c r="K380" s="77">
        <v>6.5619804952810501E-2</v>
      </c>
      <c r="L380" s="75">
        <v>3.3272966520737599</v>
      </c>
      <c r="M380" s="78">
        <v>3.03296031042374E-2</v>
      </c>
    </row>
    <row r="381" spans="1:13">
      <c r="A381" s="71">
        <v>2018</v>
      </c>
      <c r="B381" s="80" t="s">
        <v>921</v>
      </c>
      <c r="C381" s="73" t="s">
        <v>927</v>
      </c>
      <c r="D381" s="9" t="s">
        <v>1104</v>
      </c>
      <c r="E381" s="9" t="s">
        <v>917</v>
      </c>
      <c r="F381" s="74">
        <v>90024326</v>
      </c>
      <c r="G381" s="75">
        <v>0.25796178343949</v>
      </c>
      <c r="H381" s="76">
        <v>3.8249526278268E-4</v>
      </c>
      <c r="I381" s="75">
        <v>63.021786698927002</v>
      </c>
      <c r="J381" s="75">
        <v>18.049384044760998</v>
      </c>
      <c r="K381" s="77">
        <v>7.4714350032072302E-2</v>
      </c>
      <c r="L381" s="75">
        <v>3.4173739392295301</v>
      </c>
      <c r="M381" s="78">
        <v>2.6546530249472101E-2</v>
      </c>
    </row>
    <row r="382" spans="1:13">
      <c r="A382" s="71">
        <v>2018</v>
      </c>
      <c r="B382" s="72" t="s">
        <v>914</v>
      </c>
      <c r="C382" s="73" t="s">
        <v>933</v>
      </c>
      <c r="D382" s="9" t="s">
        <v>1104</v>
      </c>
      <c r="E382" s="9" t="s">
        <v>917</v>
      </c>
      <c r="F382" s="74">
        <v>90024326</v>
      </c>
      <c r="G382" s="75">
        <v>0.24</v>
      </c>
      <c r="H382" s="76">
        <v>2.90909690871683E-4</v>
      </c>
      <c r="I382" s="75">
        <v>47.219729458436802</v>
      </c>
      <c r="J382" s="75">
        <v>13.223877525320001</v>
      </c>
      <c r="K382" s="77">
        <v>7.0269350038818096E-2</v>
      </c>
      <c r="L382" s="75">
        <v>3.5362418111627201</v>
      </c>
      <c r="M382" s="78">
        <v>3.1223704196764901E-2</v>
      </c>
    </row>
    <row r="383" spans="1:13">
      <c r="A383" s="71">
        <v>2018</v>
      </c>
      <c r="B383" s="72" t="s">
        <v>914</v>
      </c>
      <c r="C383" s="73" t="s">
        <v>927</v>
      </c>
      <c r="D383" s="9" t="s">
        <v>1104</v>
      </c>
      <c r="E383" s="9" t="s">
        <v>917</v>
      </c>
      <c r="F383" s="74">
        <v>90024326</v>
      </c>
      <c r="G383" s="75">
        <v>0.25796178343949</v>
      </c>
      <c r="H383" s="76">
        <v>9.3384544989878203E-5</v>
      </c>
      <c r="I383" s="75">
        <v>67.307700799613897</v>
      </c>
      <c r="J383" s="75">
        <v>17.5691596308633</v>
      </c>
      <c r="K383" s="77">
        <v>8.9245566733611795E-2</v>
      </c>
      <c r="L383" s="75">
        <v>4.0297249929454804</v>
      </c>
      <c r="M383" s="78">
        <v>3.0279998753832499E-2</v>
      </c>
    </row>
    <row r="384" spans="1:13">
      <c r="A384" s="71">
        <v>2018</v>
      </c>
      <c r="B384" s="80" t="s">
        <v>921</v>
      </c>
      <c r="C384" s="73" t="s">
        <v>944</v>
      </c>
      <c r="D384" s="9" t="s">
        <v>1104</v>
      </c>
      <c r="E384" s="9" t="s">
        <v>917</v>
      </c>
      <c r="F384" s="74">
        <v>90024326</v>
      </c>
      <c r="G384" s="75">
        <v>0.25796178343949</v>
      </c>
      <c r="H384" s="76">
        <v>8.8366962752915598E-5</v>
      </c>
      <c r="I384" s="75">
        <v>3.0039879703915302</v>
      </c>
      <c r="J384" s="75">
        <v>0.783241640758919</v>
      </c>
      <c r="K384" s="77">
        <v>8.94373537866546E-2</v>
      </c>
      <c r="L384" s="75">
        <v>4.0537100718178598</v>
      </c>
      <c r="M384" s="78">
        <v>3.54341205501413E-2</v>
      </c>
    </row>
    <row r="385" spans="1:13">
      <c r="A385" s="71">
        <v>2018</v>
      </c>
      <c r="B385" s="72" t="s">
        <v>914</v>
      </c>
      <c r="C385" s="73" t="s">
        <v>1105</v>
      </c>
      <c r="D385" s="9" t="s">
        <v>1104</v>
      </c>
      <c r="E385" s="9" t="s">
        <v>917</v>
      </c>
      <c r="F385" s="74">
        <v>90024326</v>
      </c>
      <c r="G385" s="75">
        <v>0.24</v>
      </c>
      <c r="H385" s="76">
        <v>8.2185199341364094E-5</v>
      </c>
      <c r="I385" s="75">
        <v>1.4386826277929801</v>
      </c>
      <c r="J385" s="75">
        <v>0.37197088590114202</v>
      </c>
      <c r="K385" s="77">
        <v>8.1930219354416495E-2</v>
      </c>
      <c r="L385" s="75">
        <v>4.0852063871209197</v>
      </c>
      <c r="M385" s="78">
        <v>3.34632871266132E-2</v>
      </c>
    </row>
    <row r="386" spans="1:13">
      <c r="A386" s="71">
        <v>2018</v>
      </c>
      <c r="B386" s="72" t="s">
        <v>914</v>
      </c>
      <c r="C386" s="73" t="s">
        <v>925</v>
      </c>
      <c r="D386" s="9" t="s">
        <v>1104</v>
      </c>
      <c r="E386" s="9" t="s">
        <v>917</v>
      </c>
      <c r="F386" s="74">
        <v>90024326</v>
      </c>
      <c r="G386" s="75">
        <v>0.25796178343949</v>
      </c>
      <c r="H386" s="76">
        <v>7.0426212626448505E-5</v>
      </c>
      <c r="I386" s="75">
        <v>2.2244536277315201</v>
      </c>
      <c r="J386" s="75">
        <v>0.57124254121351403</v>
      </c>
      <c r="K386" s="77">
        <v>9.2066531191004303E-2</v>
      </c>
      <c r="L386" s="75">
        <v>4.1522656664232498</v>
      </c>
      <c r="M386" s="78">
        <v>3.1704862452686E-2</v>
      </c>
    </row>
    <row r="387" spans="1:13">
      <c r="A387" s="71">
        <v>2018</v>
      </c>
      <c r="B387" s="80" t="s">
        <v>921</v>
      </c>
      <c r="C387" s="73" t="s">
        <v>1105</v>
      </c>
      <c r="D387" s="9" t="s">
        <v>1104</v>
      </c>
      <c r="E387" s="9" t="s">
        <v>917</v>
      </c>
      <c r="F387" s="74">
        <v>90024326</v>
      </c>
      <c r="G387" s="75">
        <v>0.24</v>
      </c>
      <c r="H387" s="76">
        <v>6.3443678867539801E-5</v>
      </c>
      <c r="I387" s="75">
        <v>1.45313961556867</v>
      </c>
      <c r="J387" s="75">
        <v>0.37082666710229001</v>
      </c>
      <c r="K387" s="77">
        <v>8.4007858748109607E-2</v>
      </c>
      <c r="L387" s="75">
        <v>4.1976116418072804</v>
      </c>
      <c r="M387" s="78">
        <v>3.4139195783069599E-2</v>
      </c>
    </row>
    <row r="388" spans="1:13">
      <c r="A388" s="71">
        <v>2018</v>
      </c>
      <c r="B388" s="72" t="s">
        <v>914</v>
      </c>
      <c r="C388" s="73" t="s">
        <v>944</v>
      </c>
      <c r="D388" s="9" t="s">
        <v>1104</v>
      </c>
      <c r="E388" s="9" t="s">
        <v>917</v>
      </c>
      <c r="F388" s="74">
        <v>90024326</v>
      </c>
      <c r="G388" s="75">
        <v>0.25796178343949</v>
      </c>
      <c r="H388" s="76">
        <v>3.8245862125031999E-5</v>
      </c>
      <c r="I388" s="75">
        <v>3.0276502964935998</v>
      </c>
      <c r="J388" s="75">
        <v>0.75188877640053897</v>
      </c>
      <c r="K388" s="77">
        <v>9.8123085263731605E-2</v>
      </c>
      <c r="L388" s="75">
        <v>4.4174155449149399</v>
      </c>
      <c r="M388" s="78">
        <v>3.5994546198773701E-2</v>
      </c>
    </row>
    <row r="389" spans="1:13">
      <c r="A389" s="71">
        <v>2018</v>
      </c>
      <c r="B389" s="72" t="s">
        <v>914</v>
      </c>
      <c r="C389" s="73" t="s">
        <v>1105</v>
      </c>
      <c r="D389" s="9" t="s">
        <v>1106</v>
      </c>
      <c r="E389" s="9" t="s">
        <v>917</v>
      </c>
      <c r="F389" s="74">
        <v>90024373</v>
      </c>
      <c r="G389" s="75">
        <v>0.20285714285714301</v>
      </c>
      <c r="H389" s="76">
        <v>8.4379860118820001E-4</v>
      </c>
      <c r="I389" s="75">
        <v>1.3915062449840101</v>
      </c>
      <c r="J389" s="75">
        <v>0.421790330760559</v>
      </c>
      <c r="K389" s="77">
        <v>6.0298160072330798E-2</v>
      </c>
      <c r="L389" s="75">
        <v>3.0737611989076199</v>
      </c>
      <c r="M389" s="78">
        <v>7.1836747636088202E-2</v>
      </c>
    </row>
    <row r="390" spans="1:13">
      <c r="A390" s="71">
        <v>2018</v>
      </c>
      <c r="B390" s="80" t="s">
        <v>921</v>
      </c>
      <c r="C390" s="73" t="s">
        <v>1105</v>
      </c>
      <c r="D390" s="9" t="s">
        <v>1106</v>
      </c>
      <c r="E390" s="9" t="s">
        <v>917</v>
      </c>
      <c r="F390" s="74">
        <v>90024373</v>
      </c>
      <c r="G390" s="75">
        <v>0.20285714285714301</v>
      </c>
      <c r="H390" s="76">
        <v>5.6689276705171299E-4</v>
      </c>
      <c r="I390" s="75">
        <v>1.4117990230314099</v>
      </c>
      <c r="J390" s="75">
        <v>0.41535591519729798</v>
      </c>
      <c r="K390" s="77">
        <v>6.3886632318949296E-2</v>
      </c>
      <c r="L390" s="75">
        <v>3.24649908410899</v>
      </c>
      <c r="M390" s="78">
        <v>7.3947261651892998E-2</v>
      </c>
    </row>
    <row r="391" spans="1:13">
      <c r="A391" s="81">
        <v>2019</v>
      </c>
      <c r="B391" s="72" t="s">
        <v>914</v>
      </c>
      <c r="C391" s="73" t="s">
        <v>932</v>
      </c>
      <c r="D391" s="9" t="s">
        <v>1107</v>
      </c>
      <c r="E391" s="9" t="s">
        <v>917</v>
      </c>
      <c r="F391" s="74">
        <v>90026017</v>
      </c>
      <c r="G391" s="75">
        <v>0.170781893004115</v>
      </c>
      <c r="H391" s="76">
        <v>8.1916627865094896E-4</v>
      </c>
      <c r="I391" s="75">
        <v>-4.6379659833355201E-2</v>
      </c>
      <c r="J391" s="75">
        <v>1.3978430577064599E-2</v>
      </c>
      <c r="K391" s="77">
        <v>4.4292645415628301E-2</v>
      </c>
      <c r="L391" s="75">
        <v>3.08662793392836</v>
      </c>
      <c r="M391" s="78">
        <v>3.02295502100416E-2</v>
      </c>
    </row>
    <row r="392" spans="1:13">
      <c r="A392" s="81">
        <v>2019</v>
      </c>
      <c r="B392" s="80" t="s">
        <v>921</v>
      </c>
      <c r="C392" s="73" t="s">
        <v>932</v>
      </c>
      <c r="D392" s="9" t="s">
        <v>1107</v>
      </c>
      <c r="E392" s="9" t="s">
        <v>917</v>
      </c>
      <c r="F392" s="74">
        <v>90026017</v>
      </c>
      <c r="G392" s="75">
        <v>0.170781893004115</v>
      </c>
      <c r="H392" s="76">
        <v>7.1015993196654401E-4</v>
      </c>
      <c r="I392" s="75">
        <v>-4.6785765501954603E-2</v>
      </c>
      <c r="J392" s="75">
        <v>1.39486804050845E-2</v>
      </c>
      <c r="K392" s="77">
        <v>4.52418577380546E-2</v>
      </c>
      <c r="L392" s="75">
        <v>3.1486438347332499</v>
      </c>
      <c r="M392" s="78">
        <v>3.0761254776094302E-2</v>
      </c>
    </row>
    <row r="393" spans="1:13">
      <c r="A393" s="81">
        <v>2019</v>
      </c>
      <c r="B393" s="72" t="s">
        <v>914</v>
      </c>
      <c r="C393" s="73" t="s">
        <v>957</v>
      </c>
      <c r="D393" s="9" t="s">
        <v>1108</v>
      </c>
      <c r="E393" s="9" t="s">
        <v>917</v>
      </c>
      <c r="F393" s="74">
        <v>92036890</v>
      </c>
      <c r="G393" s="75">
        <v>2.7906976744186001E-2</v>
      </c>
      <c r="H393" s="76">
        <v>5.7435590640740695E-4</v>
      </c>
      <c r="I393" s="75">
        <v>3.0830334683139098</v>
      </c>
      <c r="J393" s="75">
        <v>0.904671379095078</v>
      </c>
      <c r="K393" s="77">
        <v>5.2584689813611002E-2</v>
      </c>
      <c r="L393" s="75">
        <v>3.2408189084924199</v>
      </c>
      <c r="M393" s="78">
        <v>0.143116674751044</v>
      </c>
    </row>
    <row r="394" spans="1:13">
      <c r="A394" s="81">
        <v>2019</v>
      </c>
      <c r="B394" s="80" t="s">
        <v>921</v>
      </c>
      <c r="C394" s="73" t="s">
        <v>922</v>
      </c>
      <c r="D394" s="9" t="s">
        <v>1108</v>
      </c>
      <c r="E394" s="9" t="s">
        <v>917</v>
      </c>
      <c r="F394" s="74">
        <v>92036890</v>
      </c>
      <c r="G394" s="75">
        <v>2.7906976744186001E-2</v>
      </c>
      <c r="H394" s="76">
        <v>5.7036647986304903E-4</v>
      </c>
      <c r="I394" s="75">
        <v>2.5423221161290201</v>
      </c>
      <c r="J394" s="75">
        <v>0.74619653125254704</v>
      </c>
      <c r="K394" s="77">
        <v>5.2558762097529299E-2</v>
      </c>
      <c r="L394" s="75">
        <v>3.2438460056636802</v>
      </c>
      <c r="M394" s="78">
        <v>0.19688576440724601</v>
      </c>
    </row>
    <row r="395" spans="1:13">
      <c r="A395" s="81">
        <v>2019</v>
      </c>
      <c r="B395" s="72" t="s">
        <v>914</v>
      </c>
      <c r="C395" s="73" t="s">
        <v>922</v>
      </c>
      <c r="D395" s="9" t="s">
        <v>1108</v>
      </c>
      <c r="E395" s="9" t="s">
        <v>917</v>
      </c>
      <c r="F395" s="74">
        <v>92036890</v>
      </c>
      <c r="G395" s="75">
        <v>2.7906976744186001E-2</v>
      </c>
      <c r="H395" s="76">
        <v>3.8160051525289098E-4</v>
      </c>
      <c r="I395" s="75">
        <v>2.5383436044506702</v>
      </c>
      <c r="J395" s="75">
        <v>0.72261853561587397</v>
      </c>
      <c r="K395" s="77">
        <v>5.5775241377788602E-2</v>
      </c>
      <c r="L395" s="75">
        <v>3.4183910475650698</v>
      </c>
      <c r="M395" s="78">
        <v>0.196270028580214</v>
      </c>
    </row>
    <row r="396" spans="1:13">
      <c r="A396" s="81">
        <v>2019</v>
      </c>
      <c r="B396" s="80" t="s">
        <v>921</v>
      </c>
      <c r="C396" s="73" t="s">
        <v>924</v>
      </c>
      <c r="D396" s="9" t="s">
        <v>1108</v>
      </c>
      <c r="E396" s="9" t="s">
        <v>917</v>
      </c>
      <c r="F396" s="74">
        <v>92036890</v>
      </c>
      <c r="G396" s="75">
        <v>2.7906976744186001E-2</v>
      </c>
      <c r="H396" s="76">
        <v>6.4922167658651596E-5</v>
      </c>
      <c r="I396" s="75">
        <v>73.843003228795197</v>
      </c>
      <c r="J396" s="75">
        <v>18.791245373888799</v>
      </c>
      <c r="K396" s="77">
        <v>6.9305243624553897E-2</v>
      </c>
      <c r="L396" s="75">
        <v>4.1876069881299296</v>
      </c>
      <c r="M396" s="78">
        <v>0.257126131138876</v>
      </c>
    </row>
    <row r="397" spans="1:13">
      <c r="A397" s="81">
        <v>2019</v>
      </c>
      <c r="B397" s="72" t="s">
        <v>914</v>
      </c>
      <c r="C397" s="73" t="s">
        <v>924</v>
      </c>
      <c r="D397" s="9" t="s">
        <v>1108</v>
      </c>
      <c r="E397" s="9" t="s">
        <v>917</v>
      </c>
      <c r="F397" s="74">
        <v>92036890</v>
      </c>
      <c r="G397" s="75">
        <v>2.7906976744186001E-2</v>
      </c>
      <c r="H397" s="76">
        <v>3.04432326781907E-5</v>
      </c>
      <c r="I397" s="75">
        <v>73.402627934005807</v>
      </c>
      <c r="J397" s="75">
        <v>17.9004335631363</v>
      </c>
      <c r="K397" s="77">
        <v>7.5229024750707502E-2</v>
      </c>
      <c r="L397" s="75">
        <v>4.5165092329869596</v>
      </c>
      <c r="M397" s="78">
        <v>0.25406844519057598</v>
      </c>
    </row>
    <row r="398" spans="1:13">
      <c r="A398" s="81">
        <v>2019</v>
      </c>
      <c r="B398" s="80" t="s">
        <v>921</v>
      </c>
      <c r="C398" s="73" t="s">
        <v>932</v>
      </c>
      <c r="D398" s="9" t="s">
        <v>1109</v>
      </c>
      <c r="E398" s="9" t="s">
        <v>917</v>
      </c>
      <c r="F398" s="74">
        <v>92272429</v>
      </c>
      <c r="G398" s="75">
        <v>0.19753086419753099</v>
      </c>
      <c r="H398" s="76">
        <v>6.3551340074921104E-4</v>
      </c>
      <c r="I398" s="75">
        <v>-5.8231651261143803E-2</v>
      </c>
      <c r="J398" s="75">
        <v>1.7210756333173E-2</v>
      </c>
      <c r="K398" s="77">
        <v>4.6017434607469002E-2</v>
      </c>
      <c r="L398" s="75">
        <v>3.1968752872656401</v>
      </c>
      <c r="M398" s="78">
        <v>2.2162807638278499E-2</v>
      </c>
    </row>
    <row r="399" spans="1:13">
      <c r="A399" s="71">
        <v>2018</v>
      </c>
      <c r="B399" s="72" t="s">
        <v>914</v>
      </c>
      <c r="C399" s="73" t="s">
        <v>918</v>
      </c>
      <c r="D399" s="9" t="s">
        <v>1110</v>
      </c>
      <c r="E399" s="9" t="s">
        <v>917</v>
      </c>
      <c r="F399" s="74">
        <v>92982346</v>
      </c>
      <c r="G399" s="75">
        <v>4.2857142857142899E-2</v>
      </c>
      <c r="H399" s="76">
        <v>4.3085855493044101E-4</v>
      </c>
      <c r="I399" s="75">
        <v>3.95505664351737</v>
      </c>
      <c r="J399" s="75">
        <v>1.13877022515892</v>
      </c>
      <c r="K399" s="77">
        <v>6.6606041369686106E-2</v>
      </c>
      <c r="L399" s="75">
        <v>3.3656652794801598</v>
      </c>
      <c r="M399" s="78">
        <v>0.231475392394728</v>
      </c>
    </row>
    <row r="400" spans="1:13">
      <c r="A400" s="71">
        <v>2018</v>
      </c>
      <c r="B400" s="80" t="s">
        <v>921</v>
      </c>
      <c r="C400" s="73" t="s">
        <v>918</v>
      </c>
      <c r="D400" s="9" t="s">
        <v>1110</v>
      </c>
      <c r="E400" s="9" t="s">
        <v>917</v>
      </c>
      <c r="F400" s="74">
        <v>92982346</v>
      </c>
      <c r="G400" s="75">
        <v>4.2857142857142899E-2</v>
      </c>
      <c r="H400" s="76">
        <v>8.3188379728974302E-5</v>
      </c>
      <c r="I400" s="75">
        <v>4.5860173346128201</v>
      </c>
      <c r="J400" s="75">
        <v>1.18856591238621</v>
      </c>
      <c r="K400" s="77">
        <v>8.1553873250609699E-2</v>
      </c>
      <c r="L400" s="75">
        <v>4.0799373344309098</v>
      </c>
      <c r="M400" s="78">
        <v>0.31122236414488702</v>
      </c>
    </row>
    <row r="401" spans="1:13">
      <c r="A401" s="71">
        <v>2018</v>
      </c>
      <c r="B401" s="72" t="s">
        <v>914</v>
      </c>
      <c r="C401" s="73" t="s">
        <v>918</v>
      </c>
      <c r="D401" s="9" t="s">
        <v>1111</v>
      </c>
      <c r="E401" s="9" t="s">
        <v>917</v>
      </c>
      <c r="F401" s="74">
        <v>92985598</v>
      </c>
      <c r="G401" s="75">
        <v>6.8571428571428603E-2</v>
      </c>
      <c r="H401" s="76">
        <v>7.6247355668009498E-4</v>
      </c>
      <c r="I401" s="75">
        <v>3.30978497189572</v>
      </c>
      <c r="J401" s="75">
        <v>0.99516078347627301</v>
      </c>
      <c r="K401" s="77">
        <v>6.1252210013488899E-2</v>
      </c>
      <c r="L401" s="75">
        <v>3.1177752134724002</v>
      </c>
      <c r="M401" s="78">
        <v>0.11520093831284101</v>
      </c>
    </row>
    <row r="402" spans="1:13">
      <c r="A402" s="71">
        <v>2018</v>
      </c>
      <c r="B402" s="80" t="s">
        <v>921</v>
      </c>
      <c r="C402" s="73" t="s">
        <v>918</v>
      </c>
      <c r="D402" s="9" t="s">
        <v>1111</v>
      </c>
      <c r="E402" s="9" t="s">
        <v>917</v>
      </c>
      <c r="F402" s="74">
        <v>92985598</v>
      </c>
      <c r="G402" s="75">
        <v>6.8571428571428603E-2</v>
      </c>
      <c r="H402" s="76">
        <v>2.3281912795045399E-4</v>
      </c>
      <c r="I402" s="75">
        <v>3.78348850950275</v>
      </c>
      <c r="J402" s="75">
        <v>1.0452241869896699</v>
      </c>
      <c r="K402" s="77">
        <v>7.2139107214695894E-2</v>
      </c>
      <c r="L402" s="75">
        <v>3.63298134179675</v>
      </c>
      <c r="M402" s="78">
        <v>0.15053632021209401</v>
      </c>
    </row>
    <row r="403" spans="1:13">
      <c r="A403" s="81">
        <v>2019</v>
      </c>
      <c r="B403" s="80" t="s">
        <v>921</v>
      </c>
      <c r="C403" s="73" t="s">
        <v>922</v>
      </c>
      <c r="D403" s="9" t="s">
        <v>1111</v>
      </c>
      <c r="E403" s="9" t="s">
        <v>917</v>
      </c>
      <c r="F403" s="74">
        <v>92985598</v>
      </c>
      <c r="G403" s="75">
        <v>4.8837209302325602E-2</v>
      </c>
      <c r="H403" s="76">
        <v>2.0527260664868099E-4</v>
      </c>
      <c r="I403" s="75">
        <v>2.4272429141357899</v>
      </c>
      <c r="J403" s="75">
        <v>0.66274643691054802</v>
      </c>
      <c r="K403" s="77">
        <v>6.0480658558526801E-2</v>
      </c>
      <c r="L403" s="75">
        <v>3.6876690027730401</v>
      </c>
      <c r="M403" s="78">
        <v>0.229820781150403</v>
      </c>
    </row>
    <row r="404" spans="1:13">
      <c r="A404" s="81">
        <v>2019</v>
      </c>
      <c r="B404" s="72" t="s">
        <v>914</v>
      </c>
      <c r="C404" s="73" t="s">
        <v>922</v>
      </c>
      <c r="D404" s="9" t="s">
        <v>1111</v>
      </c>
      <c r="E404" s="9" t="s">
        <v>917</v>
      </c>
      <c r="F404" s="74">
        <v>92985598</v>
      </c>
      <c r="G404" s="75">
        <v>4.8837209302325602E-2</v>
      </c>
      <c r="H404" s="76">
        <v>1.8779020924387899E-4</v>
      </c>
      <c r="I404" s="75">
        <v>2.3776270114979798</v>
      </c>
      <c r="J404" s="75">
        <v>0.64480583868636399</v>
      </c>
      <c r="K404" s="77">
        <v>6.1281737466424603E-2</v>
      </c>
      <c r="L404" s="75">
        <v>3.7263270541476499</v>
      </c>
      <c r="M404" s="78">
        <v>0.22052115811653999</v>
      </c>
    </row>
    <row r="405" spans="1:13">
      <c r="A405" s="79">
        <v>2017</v>
      </c>
      <c r="B405" s="72" t="s">
        <v>914</v>
      </c>
      <c r="C405" s="73" t="s">
        <v>925</v>
      </c>
      <c r="D405" s="9" t="s">
        <v>1112</v>
      </c>
      <c r="E405" s="9" t="s">
        <v>917</v>
      </c>
      <c r="F405" s="74">
        <v>93774111</v>
      </c>
      <c r="G405" s="75">
        <v>1.6260162601626001E-2</v>
      </c>
      <c r="H405" s="76">
        <v>4.6724609369091E-4</v>
      </c>
      <c r="I405" s="75">
        <v>2.66166155999891</v>
      </c>
      <c r="J405" s="75">
        <v>0.76794527789896705</v>
      </c>
      <c r="K405" s="77">
        <v>4.7659479112857298E-2</v>
      </c>
      <c r="L405" s="75">
        <v>3.33045432075828</v>
      </c>
      <c r="M405" s="78">
        <v>0.26934701442312098</v>
      </c>
    </row>
    <row r="406" spans="1:13">
      <c r="A406" s="79">
        <v>2017</v>
      </c>
      <c r="B406" s="80" t="s">
        <v>921</v>
      </c>
      <c r="C406" s="73" t="s">
        <v>927</v>
      </c>
      <c r="D406" s="9" t="s">
        <v>1112</v>
      </c>
      <c r="E406" s="9" t="s">
        <v>917</v>
      </c>
      <c r="F406" s="74">
        <v>93774111</v>
      </c>
      <c r="G406" s="75">
        <v>1.6260162601626001E-2</v>
      </c>
      <c r="H406" s="76">
        <v>4.3018701382170198E-4</v>
      </c>
      <c r="I406" s="75">
        <v>71.291758963072994</v>
      </c>
      <c r="J406" s="75">
        <v>20.456850191253999</v>
      </c>
      <c r="K406" s="77">
        <v>4.8171425538900102E-2</v>
      </c>
      <c r="L406" s="75">
        <v>3.3663427039222902</v>
      </c>
      <c r="M406" s="78">
        <v>0.28530406289492399</v>
      </c>
    </row>
    <row r="407" spans="1:13">
      <c r="A407" s="79">
        <v>2017</v>
      </c>
      <c r="B407" s="72" t="s">
        <v>914</v>
      </c>
      <c r="C407" s="73" t="s">
        <v>927</v>
      </c>
      <c r="D407" s="9" t="s">
        <v>1112</v>
      </c>
      <c r="E407" s="9" t="s">
        <v>917</v>
      </c>
      <c r="F407" s="74">
        <v>93774111</v>
      </c>
      <c r="G407" s="75">
        <v>1.6260162601626001E-2</v>
      </c>
      <c r="H407" s="76">
        <v>6.5593256337785397E-5</v>
      </c>
      <c r="I407" s="75">
        <v>77.702313252227995</v>
      </c>
      <c r="J407" s="75">
        <v>19.724595382013501</v>
      </c>
      <c r="K407" s="77">
        <v>6.1135034227106803E-2</v>
      </c>
      <c r="L407" s="75">
        <v>4.1831408082742598</v>
      </c>
      <c r="M407" s="78">
        <v>0.33891999601869799</v>
      </c>
    </row>
    <row r="408" spans="1:13">
      <c r="A408" s="79">
        <v>2017</v>
      </c>
      <c r="B408" s="72" t="s">
        <v>914</v>
      </c>
      <c r="C408" s="73" t="s">
        <v>925</v>
      </c>
      <c r="D408" s="9" t="s">
        <v>1113</v>
      </c>
      <c r="E408" s="9" t="s">
        <v>917</v>
      </c>
      <c r="F408" s="74">
        <v>93774147</v>
      </c>
      <c r="G408" s="75">
        <v>1.6260162601626001E-2</v>
      </c>
      <c r="H408" s="76">
        <v>4.6724609369091E-4</v>
      </c>
      <c r="I408" s="75">
        <v>2.66166155999891</v>
      </c>
      <c r="J408" s="75">
        <v>0.76794527789896705</v>
      </c>
      <c r="K408" s="77">
        <v>4.7659479112857298E-2</v>
      </c>
      <c r="L408" s="75">
        <v>3.33045432075828</v>
      </c>
      <c r="M408" s="78">
        <v>0.11975441395420799</v>
      </c>
    </row>
    <row r="409" spans="1:13">
      <c r="A409" s="79">
        <v>2017</v>
      </c>
      <c r="B409" s="80" t="s">
        <v>921</v>
      </c>
      <c r="C409" s="73" t="s">
        <v>927</v>
      </c>
      <c r="D409" s="9" t="s">
        <v>1113</v>
      </c>
      <c r="E409" s="9" t="s">
        <v>917</v>
      </c>
      <c r="F409" s="74">
        <v>93774147</v>
      </c>
      <c r="G409" s="75">
        <v>1.6260162601626001E-2</v>
      </c>
      <c r="H409" s="76">
        <v>4.3018701382170198E-4</v>
      </c>
      <c r="I409" s="75">
        <v>71.291758963072994</v>
      </c>
      <c r="J409" s="75">
        <v>20.456850191253999</v>
      </c>
      <c r="K409" s="77">
        <v>4.8171425538900102E-2</v>
      </c>
      <c r="L409" s="75">
        <v>3.3663427039222902</v>
      </c>
      <c r="M409" s="78">
        <v>0.12684907951889801</v>
      </c>
    </row>
    <row r="410" spans="1:13">
      <c r="A410" s="79">
        <v>2017</v>
      </c>
      <c r="B410" s="72" t="s">
        <v>914</v>
      </c>
      <c r="C410" s="73" t="s">
        <v>927</v>
      </c>
      <c r="D410" s="9" t="s">
        <v>1113</v>
      </c>
      <c r="E410" s="9" t="s">
        <v>917</v>
      </c>
      <c r="F410" s="74">
        <v>93774147</v>
      </c>
      <c r="G410" s="75">
        <v>1.6260162601626001E-2</v>
      </c>
      <c r="H410" s="76">
        <v>6.5593256337785397E-5</v>
      </c>
      <c r="I410" s="75">
        <v>77.702313252227995</v>
      </c>
      <c r="J410" s="75">
        <v>19.724595382013501</v>
      </c>
      <c r="K410" s="77">
        <v>6.1135034227106803E-2</v>
      </c>
      <c r="L410" s="75">
        <v>4.1831408082742598</v>
      </c>
      <c r="M410" s="78">
        <v>0.15068726708372901</v>
      </c>
    </row>
    <row r="411" spans="1:13">
      <c r="A411" s="71">
        <v>2018</v>
      </c>
      <c r="B411" s="80" t="s">
        <v>921</v>
      </c>
      <c r="C411" s="73" t="s">
        <v>915</v>
      </c>
      <c r="D411" s="9" t="s">
        <v>1114</v>
      </c>
      <c r="E411" s="9" t="s">
        <v>917</v>
      </c>
      <c r="F411" s="74">
        <v>94962273</v>
      </c>
      <c r="G411" s="75">
        <v>4.2857142857142899E-2</v>
      </c>
      <c r="H411" s="76">
        <v>5.5768459425806704E-4</v>
      </c>
      <c r="I411" s="75">
        <v>104.406818133168</v>
      </c>
      <c r="J411" s="75">
        <v>30.678942390992098</v>
      </c>
      <c r="K411" s="77">
        <v>6.4039355864720995E-2</v>
      </c>
      <c r="L411" s="75">
        <v>3.2536113524980799</v>
      </c>
      <c r="M411" s="78">
        <v>3.7253042501867797E-2</v>
      </c>
    </row>
    <row r="412" spans="1:13">
      <c r="A412" s="71">
        <v>2018</v>
      </c>
      <c r="B412" s="72" t="s">
        <v>914</v>
      </c>
      <c r="C412" s="73" t="s">
        <v>918</v>
      </c>
      <c r="D412" s="9" t="s">
        <v>1114</v>
      </c>
      <c r="E412" s="9" t="s">
        <v>917</v>
      </c>
      <c r="F412" s="74">
        <v>94962273</v>
      </c>
      <c r="G412" s="75">
        <v>4.2857142857142899E-2</v>
      </c>
      <c r="H412" s="76">
        <v>5.4923460722415699E-5</v>
      </c>
      <c r="I412" s="75">
        <v>4.4563356006306201</v>
      </c>
      <c r="J412" s="75">
        <v>1.1260774047628399</v>
      </c>
      <c r="K412" s="77">
        <v>8.5603859731634896E-2</v>
      </c>
      <c r="L412" s="75">
        <v>4.2602421057161202</v>
      </c>
      <c r="M412" s="78">
        <v>4.3794550067883201E-2</v>
      </c>
    </row>
    <row r="413" spans="1:13">
      <c r="A413" s="71">
        <v>2018</v>
      </c>
      <c r="B413" s="80" t="s">
        <v>921</v>
      </c>
      <c r="C413" s="73" t="s">
        <v>918</v>
      </c>
      <c r="D413" s="9" t="s">
        <v>1114</v>
      </c>
      <c r="E413" s="9" t="s">
        <v>917</v>
      </c>
      <c r="F413" s="74">
        <v>94962273</v>
      </c>
      <c r="G413" s="75">
        <v>4.2857142857142899E-2</v>
      </c>
      <c r="H413" s="76">
        <v>2.7865045038718999E-5</v>
      </c>
      <c r="I413" s="75">
        <v>4.8831123275584298</v>
      </c>
      <c r="J413" s="75">
        <v>1.19233215431454</v>
      </c>
      <c r="K413" s="77">
        <v>9.1393437994353705E-2</v>
      </c>
      <c r="L413" s="75">
        <v>4.5549402506500796</v>
      </c>
      <c r="M413" s="78">
        <v>5.2584496395791401E-2</v>
      </c>
    </row>
    <row r="414" spans="1:13">
      <c r="A414" s="71">
        <v>2018</v>
      </c>
      <c r="B414" s="80" t="s">
        <v>921</v>
      </c>
      <c r="C414" s="73" t="s">
        <v>936</v>
      </c>
      <c r="D414" s="9" t="s">
        <v>1115</v>
      </c>
      <c r="E414" s="9" t="s">
        <v>917</v>
      </c>
      <c r="F414" s="74">
        <v>95209113</v>
      </c>
      <c r="G414" s="75">
        <v>5.7142857142857099E-2</v>
      </c>
      <c r="H414" s="76">
        <v>9.6716499507056302E-4</v>
      </c>
      <c r="I414" s="75">
        <v>2.4438199497812998</v>
      </c>
      <c r="J414" s="75">
        <v>0.74985517915510203</v>
      </c>
      <c r="K414" s="77">
        <v>5.8888799491558098E-2</v>
      </c>
      <c r="L414" s="75">
        <v>3.0144994304297499</v>
      </c>
      <c r="M414" s="78">
        <v>5.2119606779736399E-2</v>
      </c>
    </row>
    <row r="415" spans="1:13">
      <c r="A415" s="81">
        <v>2019</v>
      </c>
      <c r="B415" s="80" t="s">
        <v>921</v>
      </c>
      <c r="C415" s="73" t="s">
        <v>932</v>
      </c>
      <c r="D415" s="9" t="s">
        <v>1116</v>
      </c>
      <c r="E415" s="9" t="s">
        <v>917</v>
      </c>
      <c r="F415" s="74">
        <v>95909739</v>
      </c>
      <c r="G415" s="75">
        <v>0.29423868312757201</v>
      </c>
      <c r="H415" s="76">
        <v>2.5957273095106201E-4</v>
      </c>
      <c r="I415" s="75">
        <v>-4.3560897740018298E-2</v>
      </c>
      <c r="J415" s="75">
        <v>1.20627664749898E-2</v>
      </c>
      <c r="K415" s="77">
        <v>5.22507310595582E-2</v>
      </c>
      <c r="L415" s="75">
        <v>3.5857409336726001</v>
      </c>
      <c r="M415" s="78">
        <v>3.4008946783072903E-2</v>
      </c>
    </row>
    <row r="416" spans="1:13">
      <c r="A416" s="81">
        <v>2019</v>
      </c>
      <c r="B416" s="72" t="s">
        <v>914</v>
      </c>
      <c r="C416" s="73" t="s">
        <v>932</v>
      </c>
      <c r="D416" s="9" t="s">
        <v>1116</v>
      </c>
      <c r="E416" s="9" t="s">
        <v>917</v>
      </c>
      <c r="F416" s="74">
        <v>95909739</v>
      </c>
      <c r="G416" s="75">
        <v>0.29423868312757201</v>
      </c>
      <c r="H416" s="76">
        <v>1.60724646735554E-4</v>
      </c>
      <c r="I416" s="75">
        <v>-4.5441760753977697E-2</v>
      </c>
      <c r="J416" s="75">
        <v>1.2181950624716401E-2</v>
      </c>
      <c r="K416" s="77">
        <v>5.56538606965786E-2</v>
      </c>
      <c r="L416" s="75">
        <v>3.7939175201221902</v>
      </c>
      <c r="M416" s="78">
        <v>3.70092122625705E-2</v>
      </c>
    </row>
    <row r="417" spans="1:13">
      <c r="A417" s="81">
        <v>2019</v>
      </c>
      <c r="B417" s="72" t="s">
        <v>914</v>
      </c>
      <c r="C417" s="73" t="s">
        <v>932</v>
      </c>
      <c r="D417" s="9" t="s">
        <v>1117</v>
      </c>
      <c r="E417" s="9" t="s">
        <v>917</v>
      </c>
      <c r="F417" s="74">
        <v>95909794</v>
      </c>
      <c r="G417" s="75">
        <v>0.36419753086419798</v>
      </c>
      <c r="H417" s="76">
        <v>8.9377920334235905E-4</v>
      </c>
      <c r="I417" s="75">
        <v>-3.8915939483326403E-2</v>
      </c>
      <c r="J417" s="75">
        <v>1.18125642936603E-2</v>
      </c>
      <c r="K417" s="77">
        <v>4.36815224253643E-2</v>
      </c>
      <c r="L417" s="75">
        <v>3.0487697548208099</v>
      </c>
      <c r="M417" s="78">
        <v>2.59903614164665E-2</v>
      </c>
    </row>
    <row r="418" spans="1:13">
      <c r="A418" s="81">
        <v>2019</v>
      </c>
      <c r="B418" s="80" t="s">
        <v>921</v>
      </c>
      <c r="C418" s="73" t="s">
        <v>932</v>
      </c>
      <c r="D418" s="9" t="s">
        <v>1117</v>
      </c>
      <c r="E418" s="9" t="s">
        <v>917</v>
      </c>
      <c r="F418" s="74">
        <v>95909794</v>
      </c>
      <c r="G418" s="75">
        <v>0.36419753086419798</v>
      </c>
      <c r="H418" s="76">
        <v>7.6191875613314199E-4</v>
      </c>
      <c r="I418" s="75">
        <v>-3.8963111242327299E-2</v>
      </c>
      <c r="J418" s="75">
        <v>1.1681552990430799E-2</v>
      </c>
      <c r="K418" s="77">
        <v>4.4750325050443698E-2</v>
      </c>
      <c r="L418" s="75">
        <v>3.1180913352800399</v>
      </c>
      <c r="M418" s="78">
        <v>2.6053407773970701E-2</v>
      </c>
    </row>
    <row r="419" spans="1:13">
      <c r="A419" s="81">
        <v>2019</v>
      </c>
      <c r="B419" s="80" t="s">
        <v>921</v>
      </c>
      <c r="C419" s="73" t="s">
        <v>932</v>
      </c>
      <c r="D419" s="9" t="s">
        <v>1118</v>
      </c>
      <c r="E419" s="9" t="s">
        <v>917</v>
      </c>
      <c r="F419" s="74">
        <v>95909814</v>
      </c>
      <c r="G419" s="75">
        <v>0.29423868312757201</v>
      </c>
      <c r="H419" s="76">
        <v>2.5957273095106201E-4</v>
      </c>
      <c r="I419" s="75">
        <v>-4.3560897740018298E-2</v>
      </c>
      <c r="J419" s="75">
        <v>1.20627664749898E-2</v>
      </c>
      <c r="K419" s="77">
        <v>5.22507310595582E-2</v>
      </c>
      <c r="L419" s="75">
        <v>3.5857409336726001</v>
      </c>
      <c r="M419" s="78">
        <v>1.7959624213447298E-2</v>
      </c>
    </row>
    <row r="420" spans="1:13">
      <c r="A420" s="81">
        <v>2019</v>
      </c>
      <c r="B420" s="72" t="s">
        <v>914</v>
      </c>
      <c r="C420" s="73" t="s">
        <v>932</v>
      </c>
      <c r="D420" s="9" t="s">
        <v>1118</v>
      </c>
      <c r="E420" s="9" t="s">
        <v>917</v>
      </c>
      <c r="F420" s="74">
        <v>95909814</v>
      </c>
      <c r="G420" s="75">
        <v>0.29423868312757201</v>
      </c>
      <c r="H420" s="76">
        <v>1.60724646735554E-4</v>
      </c>
      <c r="I420" s="75">
        <v>-4.5441760753977697E-2</v>
      </c>
      <c r="J420" s="75">
        <v>1.2181950624716401E-2</v>
      </c>
      <c r="K420" s="77">
        <v>5.56538606965786E-2</v>
      </c>
      <c r="L420" s="75">
        <v>3.7939175201221902</v>
      </c>
      <c r="M420" s="78">
        <v>1.9544020251820799E-2</v>
      </c>
    </row>
    <row r="421" spans="1:13">
      <c r="A421" s="81">
        <v>2019</v>
      </c>
      <c r="B421" s="72" t="s">
        <v>914</v>
      </c>
      <c r="C421" s="73" t="s">
        <v>932</v>
      </c>
      <c r="D421" s="9" t="s">
        <v>1119</v>
      </c>
      <c r="E421" s="9" t="s">
        <v>917</v>
      </c>
      <c r="F421" s="74">
        <v>96267078</v>
      </c>
      <c r="G421" s="75">
        <v>0.20781893004115201</v>
      </c>
      <c r="H421" s="76">
        <v>7.8130471001218004E-4</v>
      </c>
      <c r="I421" s="75">
        <v>6.0897775632179303E-2</v>
      </c>
      <c r="J421" s="75">
        <v>1.82841586542647E-2</v>
      </c>
      <c r="K421" s="77">
        <v>4.4624301284660002E-2</v>
      </c>
      <c r="L421" s="75">
        <v>3.10717955758453</v>
      </c>
      <c r="M421" s="78">
        <v>6.4607278390699102E-2</v>
      </c>
    </row>
    <row r="422" spans="1:13">
      <c r="A422" s="81">
        <v>2019</v>
      </c>
      <c r="B422" s="80" t="s">
        <v>921</v>
      </c>
      <c r="C422" s="73" t="s">
        <v>932</v>
      </c>
      <c r="D422" s="9" t="s">
        <v>1119</v>
      </c>
      <c r="E422" s="9" t="s">
        <v>917</v>
      </c>
      <c r="F422" s="74">
        <v>96267078</v>
      </c>
      <c r="G422" s="75">
        <v>0.20781893004115201</v>
      </c>
      <c r="H422" s="76">
        <v>4.9899687804060195E-4</v>
      </c>
      <c r="I422" s="75">
        <v>6.4529472684709793E-2</v>
      </c>
      <c r="J422" s="75">
        <v>1.87236042274668E-2</v>
      </c>
      <c r="K422" s="77">
        <v>4.77045863153066E-2</v>
      </c>
      <c r="L422" s="75">
        <v>3.3019021715188601</v>
      </c>
      <c r="M422" s="78">
        <v>7.2542884355907195E-2</v>
      </c>
    </row>
    <row r="423" spans="1:13">
      <c r="A423" s="71">
        <v>2018</v>
      </c>
      <c r="B423" s="80" t="s">
        <v>921</v>
      </c>
      <c r="C423" s="73" t="s">
        <v>933</v>
      </c>
      <c r="D423" s="9" t="s">
        <v>1120</v>
      </c>
      <c r="E423" s="9" t="s">
        <v>917</v>
      </c>
      <c r="F423" s="74">
        <v>96614194</v>
      </c>
      <c r="G423" s="75">
        <v>0.377142857142857</v>
      </c>
      <c r="H423" s="76">
        <v>8.3015164066787205E-4</v>
      </c>
      <c r="I423" s="75">
        <v>-33.142765529158197</v>
      </c>
      <c r="J423" s="75">
        <v>10.0441941379952</v>
      </c>
      <c r="K423" s="77">
        <v>6.0321069511695601E-2</v>
      </c>
      <c r="L423" s="75">
        <v>3.08084256944317</v>
      </c>
      <c r="M423" s="78">
        <v>1.5688092702409201E-2</v>
      </c>
    </row>
    <row r="424" spans="1:13">
      <c r="A424" s="71">
        <v>2018</v>
      </c>
      <c r="B424" s="72" t="s">
        <v>914</v>
      </c>
      <c r="C424" s="73" t="s">
        <v>915</v>
      </c>
      <c r="D424" s="9" t="s">
        <v>1120</v>
      </c>
      <c r="E424" s="9" t="s">
        <v>917</v>
      </c>
      <c r="F424" s="74">
        <v>96614194</v>
      </c>
      <c r="G424" s="75">
        <v>0.377142857142857</v>
      </c>
      <c r="H424" s="76">
        <v>6.5799531638041696E-4</v>
      </c>
      <c r="I424" s="75">
        <v>-37.609974474075102</v>
      </c>
      <c r="J424" s="75">
        <v>11.178428177505801</v>
      </c>
      <c r="K424" s="77">
        <v>6.2637727777103205E-2</v>
      </c>
      <c r="L424" s="75">
        <v>3.1817771976890499</v>
      </c>
      <c r="M424" s="78">
        <v>1.3909627363863499E-2</v>
      </c>
    </row>
    <row r="425" spans="1:13">
      <c r="A425" s="71">
        <v>2018</v>
      </c>
      <c r="B425" s="80" t="s">
        <v>921</v>
      </c>
      <c r="C425" s="73" t="s">
        <v>915</v>
      </c>
      <c r="D425" s="9" t="s">
        <v>1120</v>
      </c>
      <c r="E425" s="9" t="s">
        <v>917</v>
      </c>
      <c r="F425" s="74">
        <v>96614194</v>
      </c>
      <c r="G425" s="75">
        <v>0.377142857142857</v>
      </c>
      <c r="H425" s="76">
        <v>2.9099804475894698E-4</v>
      </c>
      <c r="I425" s="75">
        <v>-40.636563098135802</v>
      </c>
      <c r="J425" s="75">
        <v>11.3962120340917</v>
      </c>
      <c r="K425" s="77">
        <v>7.0079855653355103E-2</v>
      </c>
      <c r="L425" s="75">
        <v>3.5361099290665101</v>
      </c>
      <c r="M425" s="78">
        <v>1.6238404574932499E-2</v>
      </c>
    </row>
    <row r="426" spans="1:13">
      <c r="A426" s="81">
        <v>2019</v>
      </c>
      <c r="B426" s="80" t="s">
        <v>921</v>
      </c>
      <c r="C426" s="73" t="s">
        <v>1027</v>
      </c>
      <c r="D426" s="9" t="s">
        <v>1121</v>
      </c>
      <c r="E426" s="9" t="s">
        <v>917</v>
      </c>
      <c r="F426" s="74">
        <v>99332421</v>
      </c>
      <c r="G426" s="75">
        <v>7.6131687242798396E-2</v>
      </c>
      <c r="H426" s="76">
        <v>7.0573906877645397E-4</v>
      </c>
      <c r="I426" s="75">
        <v>2.24402570891468</v>
      </c>
      <c r="J426" s="75">
        <v>0.66870260746063503</v>
      </c>
      <c r="K426" s="77">
        <v>4.5285480051668998E-2</v>
      </c>
      <c r="L426" s="75">
        <v>3.1513558399353201</v>
      </c>
      <c r="M426" s="78">
        <v>4.8045456904278201E-2</v>
      </c>
    </row>
    <row r="427" spans="1:13">
      <c r="A427" s="81">
        <v>2019</v>
      </c>
      <c r="B427" s="72" t="s">
        <v>914</v>
      </c>
      <c r="C427" s="73" t="s">
        <v>1027</v>
      </c>
      <c r="D427" s="9" t="s">
        <v>1121</v>
      </c>
      <c r="E427" s="9" t="s">
        <v>917</v>
      </c>
      <c r="F427" s="74">
        <v>99332421</v>
      </c>
      <c r="G427" s="75">
        <v>7.6131687242798396E-2</v>
      </c>
      <c r="H427" s="76">
        <v>5.3051900180229304E-4</v>
      </c>
      <c r="I427" s="75">
        <v>2.25147405668912</v>
      </c>
      <c r="J427" s="75">
        <v>0.65589048801287297</v>
      </c>
      <c r="K427" s="77">
        <v>4.7334492520502702E-2</v>
      </c>
      <c r="L427" s="75">
        <v>3.2752990561922499</v>
      </c>
      <c r="M427" s="78">
        <v>4.83649302258592E-2</v>
      </c>
    </row>
    <row r="428" spans="1:13">
      <c r="A428" s="81">
        <v>2019</v>
      </c>
      <c r="B428" s="80" t="s">
        <v>921</v>
      </c>
      <c r="C428" s="73" t="s">
        <v>932</v>
      </c>
      <c r="D428" s="9" t="s">
        <v>1122</v>
      </c>
      <c r="E428" s="9" t="s">
        <v>917</v>
      </c>
      <c r="F428" s="74">
        <v>99471386</v>
      </c>
      <c r="G428" s="75">
        <v>0.12962962962963001</v>
      </c>
      <c r="H428" s="76">
        <v>9.45263362212729E-4</v>
      </c>
      <c r="I428" s="75">
        <v>7.4547790378233905E-2</v>
      </c>
      <c r="J428" s="75">
        <v>2.2745390108088799E-2</v>
      </c>
      <c r="K428" s="77">
        <v>4.3242694886278098E-2</v>
      </c>
      <c r="L428" s="75">
        <v>3.0244471747490902</v>
      </c>
      <c r="M428" s="78">
        <v>5.3623945643779501E-2</v>
      </c>
    </row>
    <row r="429" spans="1:13">
      <c r="A429" s="81">
        <v>2019</v>
      </c>
      <c r="B429" s="72" t="s">
        <v>914</v>
      </c>
      <c r="C429" s="73" t="s">
        <v>932</v>
      </c>
      <c r="D429" s="9" t="s">
        <v>1122</v>
      </c>
      <c r="E429" s="9" t="s">
        <v>917</v>
      </c>
      <c r="F429" s="74">
        <v>99471386</v>
      </c>
      <c r="G429" s="75">
        <v>0.12962962962963001</v>
      </c>
      <c r="H429" s="76">
        <v>6.9732329202321303E-4</v>
      </c>
      <c r="I429" s="75">
        <v>7.3568287102498298E-2</v>
      </c>
      <c r="J429" s="75">
        <v>2.18892937565613E-2</v>
      </c>
      <c r="K429" s="77">
        <v>4.5420986070741701E-2</v>
      </c>
      <c r="L429" s="75">
        <v>3.1565658282294602</v>
      </c>
      <c r="M429" s="78">
        <v>5.2224044686768403E-2</v>
      </c>
    </row>
    <row r="430" spans="1:13">
      <c r="A430" s="81">
        <v>2019</v>
      </c>
      <c r="B430" s="80" t="s">
        <v>921</v>
      </c>
      <c r="C430" s="73" t="s">
        <v>930</v>
      </c>
      <c r="D430" s="9" t="s">
        <v>1123</v>
      </c>
      <c r="E430" s="9" t="s">
        <v>917</v>
      </c>
      <c r="F430" s="74">
        <v>102232378</v>
      </c>
      <c r="G430" s="75">
        <v>0.22199170124481299</v>
      </c>
      <c r="H430" s="76">
        <v>9.8265212585190603E-4</v>
      </c>
      <c r="I430" s="75">
        <v>5.62311620330865E-2</v>
      </c>
      <c r="J430" s="75">
        <v>1.7213411633523201E-2</v>
      </c>
      <c r="K430" s="77">
        <v>4.3313518384605398E-2</v>
      </c>
      <c r="L430" s="75">
        <v>3.0076002019665</v>
      </c>
      <c r="M430" s="78">
        <v>1.4032687630732701E-2</v>
      </c>
    </row>
    <row r="431" spans="1:13">
      <c r="A431" s="71">
        <v>2018</v>
      </c>
      <c r="B431" s="80" t="s">
        <v>921</v>
      </c>
      <c r="C431" s="73" t="s">
        <v>930</v>
      </c>
      <c r="D431" s="9" t="s">
        <v>1123</v>
      </c>
      <c r="E431" s="9" t="s">
        <v>917</v>
      </c>
      <c r="F431" s="74">
        <v>102232378</v>
      </c>
      <c r="G431" s="75">
        <v>0.245714285714286</v>
      </c>
      <c r="H431" s="76">
        <v>2.18911652964179E-4</v>
      </c>
      <c r="I431" s="75">
        <v>6.7276723363107097E-2</v>
      </c>
      <c r="J431" s="75">
        <v>1.8510353493669099E-2</v>
      </c>
      <c r="K431" s="77">
        <v>7.2706606716469904E-2</v>
      </c>
      <c r="L431" s="75">
        <v>3.65973111973247</v>
      </c>
      <c r="M431" s="78">
        <v>3.9902074285341697E-2</v>
      </c>
    </row>
    <row r="432" spans="1:13">
      <c r="A432" s="71">
        <v>2018</v>
      </c>
      <c r="B432" s="80" t="s">
        <v>921</v>
      </c>
      <c r="C432" s="73" t="s">
        <v>932</v>
      </c>
      <c r="D432" s="9" t="s">
        <v>1123</v>
      </c>
      <c r="E432" s="9" t="s">
        <v>917</v>
      </c>
      <c r="F432" s="74">
        <v>102232378</v>
      </c>
      <c r="G432" s="75">
        <v>0.245714285714286</v>
      </c>
      <c r="H432" s="76">
        <v>1.75778270830593E-4</v>
      </c>
      <c r="I432" s="75">
        <v>7.57927820844852E-2</v>
      </c>
      <c r="J432" s="75">
        <v>2.0558902379431601E-2</v>
      </c>
      <c r="K432" s="77">
        <v>7.4724409785787205E-2</v>
      </c>
      <c r="L432" s="75">
        <v>3.75503481209287</v>
      </c>
      <c r="M432" s="78">
        <v>4.2457931252350797E-2</v>
      </c>
    </row>
    <row r="433" spans="1:13">
      <c r="A433" s="81">
        <v>2019</v>
      </c>
      <c r="B433" s="72" t="s">
        <v>914</v>
      </c>
      <c r="C433" s="73" t="s">
        <v>930</v>
      </c>
      <c r="D433" s="9" t="s">
        <v>1123</v>
      </c>
      <c r="E433" s="9" t="s">
        <v>917</v>
      </c>
      <c r="F433" s="74">
        <v>102232378</v>
      </c>
      <c r="G433" s="75">
        <v>0.22199170124481299</v>
      </c>
      <c r="H433" s="76">
        <v>1.5931463470729901E-4</v>
      </c>
      <c r="I433" s="75">
        <v>6.29169167569118E-2</v>
      </c>
      <c r="J433" s="75">
        <v>1.6858775641306702E-2</v>
      </c>
      <c r="K433" s="77">
        <v>5.6153506130512197E-2</v>
      </c>
      <c r="L433" s="75">
        <v>3.7977443278982199</v>
      </c>
      <c r="M433" s="78">
        <v>1.7567970955882799E-2</v>
      </c>
    </row>
    <row r="434" spans="1:13">
      <c r="A434" s="71">
        <v>2018</v>
      </c>
      <c r="B434" s="72" t="s">
        <v>914</v>
      </c>
      <c r="C434" s="73" t="s">
        <v>930</v>
      </c>
      <c r="D434" s="9" t="s">
        <v>1123</v>
      </c>
      <c r="E434" s="9" t="s">
        <v>917</v>
      </c>
      <c r="F434" s="74">
        <v>102232378</v>
      </c>
      <c r="G434" s="75">
        <v>0.245714285714286</v>
      </c>
      <c r="H434" s="76">
        <v>1.11544313923211E-4</v>
      </c>
      <c r="I434" s="75">
        <v>7.2051282674107195E-2</v>
      </c>
      <c r="J434" s="75">
        <v>1.89696443990321E-2</v>
      </c>
      <c r="K434" s="77">
        <v>7.9131392814882795E-2</v>
      </c>
      <c r="L434" s="75">
        <v>3.9525525633874299</v>
      </c>
      <c r="M434" s="78">
        <v>4.5766662514092997E-2</v>
      </c>
    </row>
    <row r="435" spans="1:13">
      <c r="A435" s="71">
        <v>2018</v>
      </c>
      <c r="B435" s="72" t="s">
        <v>914</v>
      </c>
      <c r="C435" s="73" t="s">
        <v>932</v>
      </c>
      <c r="D435" s="9" t="s">
        <v>1123</v>
      </c>
      <c r="E435" s="9" t="s">
        <v>917</v>
      </c>
      <c r="F435" s="74">
        <v>102232378</v>
      </c>
      <c r="G435" s="75">
        <v>0.245714285714286</v>
      </c>
      <c r="H435" s="76">
        <v>3.2222633849003297E-5</v>
      </c>
      <c r="I435" s="75">
        <v>8.6091671054899593E-2</v>
      </c>
      <c r="J435" s="75">
        <v>2.11386247804317E-2</v>
      </c>
      <c r="K435" s="77">
        <v>9.0429772965245694E-2</v>
      </c>
      <c r="L435" s="75">
        <v>4.4918389636269902</v>
      </c>
      <c r="M435" s="78">
        <v>5.4780426253097599E-2</v>
      </c>
    </row>
    <row r="436" spans="1:13">
      <c r="A436" s="71">
        <v>2018</v>
      </c>
      <c r="B436" s="80" t="s">
        <v>921</v>
      </c>
      <c r="C436" s="73" t="s">
        <v>932</v>
      </c>
      <c r="D436" s="9" t="s">
        <v>1124</v>
      </c>
      <c r="E436" s="9" t="s">
        <v>917</v>
      </c>
      <c r="F436" s="74">
        <v>102299929</v>
      </c>
      <c r="G436" s="75">
        <v>0.34857142857142898</v>
      </c>
      <c r="H436" s="76">
        <v>7.0653544381988004E-4</v>
      </c>
      <c r="I436" s="75">
        <v>6.3536905797835594E-2</v>
      </c>
      <c r="J436" s="75">
        <v>1.90113975449148E-2</v>
      </c>
      <c r="K436" s="77">
        <v>6.1830168377690502E-2</v>
      </c>
      <c r="L436" s="75">
        <v>3.1508660465977498</v>
      </c>
      <c r="M436" s="78">
        <v>1.8017876745949801E-2</v>
      </c>
    </row>
    <row r="437" spans="1:13">
      <c r="A437" s="71">
        <v>2018</v>
      </c>
      <c r="B437" s="72" t="s">
        <v>914</v>
      </c>
      <c r="C437" s="73" t="s">
        <v>930</v>
      </c>
      <c r="D437" s="9" t="s">
        <v>1125</v>
      </c>
      <c r="E437" s="9" t="s">
        <v>917</v>
      </c>
      <c r="F437" s="74">
        <v>102300062</v>
      </c>
      <c r="G437" s="75">
        <v>0.35142857142857098</v>
      </c>
      <c r="H437" s="76">
        <v>8.23898346876686E-4</v>
      </c>
      <c r="I437" s="75">
        <v>5.7660947350494901E-2</v>
      </c>
      <c r="J437" s="75">
        <v>1.7444543456413799E-2</v>
      </c>
      <c r="K437" s="77">
        <v>6.0522924538049097E-2</v>
      </c>
      <c r="L437" s="75">
        <v>3.0841263685381701</v>
      </c>
      <c r="M437" s="78">
        <v>2.6772497845747999E-2</v>
      </c>
    </row>
    <row r="438" spans="1:13">
      <c r="A438" s="71">
        <v>2018</v>
      </c>
      <c r="B438" s="80" t="s">
        <v>921</v>
      </c>
      <c r="C438" s="73" t="s">
        <v>930</v>
      </c>
      <c r="D438" s="9" t="s">
        <v>1125</v>
      </c>
      <c r="E438" s="9" t="s">
        <v>917</v>
      </c>
      <c r="F438" s="74">
        <v>102300062</v>
      </c>
      <c r="G438" s="75">
        <v>0.35142857142857098</v>
      </c>
      <c r="H438" s="76">
        <v>7.3064945873935997E-4</v>
      </c>
      <c r="I438" s="75">
        <v>5.7083626538365802E-2</v>
      </c>
      <c r="J438" s="75">
        <v>1.7125396843879301E-2</v>
      </c>
      <c r="K438" s="77">
        <v>6.1516283027906599E-2</v>
      </c>
      <c r="L438" s="75">
        <v>3.1362909330951201</v>
      </c>
      <c r="M438" s="78">
        <v>2.62390711864346E-2</v>
      </c>
    </row>
    <row r="439" spans="1:13">
      <c r="A439" s="71">
        <v>2018</v>
      </c>
      <c r="B439" s="72" t="s">
        <v>914</v>
      </c>
      <c r="C439" s="73" t="s">
        <v>932</v>
      </c>
      <c r="D439" s="9" t="s">
        <v>1125</v>
      </c>
      <c r="E439" s="9" t="s">
        <v>917</v>
      </c>
      <c r="F439" s="74">
        <v>102300062</v>
      </c>
      <c r="G439" s="75">
        <v>0.35142857142857098</v>
      </c>
      <c r="H439" s="76">
        <v>2.5203359681283502E-4</v>
      </c>
      <c r="I439" s="75">
        <v>7.0093506033204495E-2</v>
      </c>
      <c r="J439" s="75">
        <v>1.94391445002461E-2</v>
      </c>
      <c r="K439" s="77">
        <v>7.1602801289274695E-2</v>
      </c>
      <c r="L439" s="75">
        <v>3.59854156263959</v>
      </c>
      <c r="M439" s="78">
        <v>3.3167919819457603E-2</v>
      </c>
    </row>
    <row r="440" spans="1:13">
      <c r="A440" s="71">
        <v>2018</v>
      </c>
      <c r="B440" s="80" t="s">
        <v>921</v>
      </c>
      <c r="C440" s="73" t="s">
        <v>932</v>
      </c>
      <c r="D440" s="9" t="s">
        <v>1125</v>
      </c>
      <c r="E440" s="9" t="s">
        <v>917</v>
      </c>
      <c r="F440" s="74">
        <v>102300062</v>
      </c>
      <c r="G440" s="75">
        <v>0.35142857142857098</v>
      </c>
      <c r="H440" s="76">
        <v>2.1133736223774799E-4</v>
      </c>
      <c r="I440" s="75">
        <v>6.9291442953924198E-2</v>
      </c>
      <c r="J440" s="75">
        <v>1.9020671973807302E-2</v>
      </c>
      <c r="K440" s="77">
        <v>7.3030817163772702E-2</v>
      </c>
      <c r="L440" s="75">
        <v>3.67502371743283</v>
      </c>
      <c r="M440" s="78">
        <v>3.2413197709066699E-2</v>
      </c>
    </row>
    <row r="441" spans="1:13">
      <c r="A441" s="71">
        <v>2018</v>
      </c>
      <c r="B441" s="80" t="s">
        <v>921</v>
      </c>
      <c r="C441" s="73" t="s">
        <v>932</v>
      </c>
      <c r="D441" s="9" t="s">
        <v>1126</v>
      </c>
      <c r="E441" s="9" t="s">
        <v>917</v>
      </c>
      <c r="F441" s="74">
        <v>102324149</v>
      </c>
      <c r="G441" s="75">
        <v>0.14571428571428599</v>
      </c>
      <c r="H441" s="76">
        <v>2.55612529880453E-4</v>
      </c>
      <c r="I441" s="75">
        <v>8.7547001066682506E-2</v>
      </c>
      <c r="J441" s="75">
        <v>2.43369779498105E-2</v>
      </c>
      <c r="K441" s="77">
        <v>7.1277605506406994E-2</v>
      </c>
      <c r="L441" s="75">
        <v>3.5924178612938999</v>
      </c>
      <c r="M441" s="78">
        <v>3.8273139779583597E-2</v>
      </c>
    </row>
    <row r="442" spans="1:13">
      <c r="A442" s="71">
        <v>2018</v>
      </c>
      <c r="B442" s="72" t="s">
        <v>914</v>
      </c>
      <c r="C442" s="73" t="s">
        <v>932</v>
      </c>
      <c r="D442" s="9" t="s">
        <v>1126</v>
      </c>
      <c r="E442" s="9" t="s">
        <v>917</v>
      </c>
      <c r="F442" s="74">
        <v>102324149</v>
      </c>
      <c r="G442" s="75">
        <v>0.14571428571428599</v>
      </c>
      <c r="H442" s="76">
        <v>1.6538060888160799E-4</v>
      </c>
      <c r="I442" s="75">
        <v>9.3560705242082404E-2</v>
      </c>
      <c r="J442" s="75">
        <v>2.5241769695029399E-2</v>
      </c>
      <c r="K442" s="77">
        <v>7.5504569169076302E-2</v>
      </c>
      <c r="L442" s="75">
        <v>3.7815154134618898</v>
      </c>
      <c r="M442" s="78">
        <v>4.3711782562585198E-2</v>
      </c>
    </row>
    <row r="443" spans="1:13">
      <c r="A443" s="81">
        <v>2019</v>
      </c>
      <c r="B443" s="72" t="s">
        <v>914</v>
      </c>
      <c r="C443" s="73" t="s">
        <v>922</v>
      </c>
      <c r="D443" s="9" t="s">
        <v>1127</v>
      </c>
      <c r="E443" s="9" t="s">
        <v>917</v>
      </c>
      <c r="F443" s="74">
        <v>103167736</v>
      </c>
      <c r="G443" s="75">
        <v>0.27906976744186002</v>
      </c>
      <c r="H443" s="76">
        <v>7.3377477488979304E-4</v>
      </c>
      <c r="I443" s="75">
        <v>-1.45422224395545</v>
      </c>
      <c r="J443" s="75">
        <v>0.43493174059859602</v>
      </c>
      <c r="K443" s="77">
        <v>5.0668582226271901E-2</v>
      </c>
      <c r="L443" s="75">
        <v>3.1344372221446202</v>
      </c>
      <c r="M443" s="78">
        <v>9.4168372122613794E-3</v>
      </c>
    </row>
    <row r="444" spans="1:13">
      <c r="A444" s="81">
        <v>2019</v>
      </c>
      <c r="B444" s="80" t="s">
        <v>921</v>
      </c>
      <c r="C444" s="73" t="s">
        <v>922</v>
      </c>
      <c r="D444" s="9" t="s">
        <v>1127</v>
      </c>
      <c r="E444" s="9" t="s">
        <v>917</v>
      </c>
      <c r="F444" s="74">
        <v>103167736</v>
      </c>
      <c r="G444" s="75">
        <v>0.27906976744186002</v>
      </c>
      <c r="H444" s="76">
        <v>4.4134427317679398E-5</v>
      </c>
      <c r="I444" s="75">
        <v>-2.1974436409023101</v>
      </c>
      <c r="J444" s="75">
        <v>0.54730198097752503</v>
      </c>
      <c r="K444" s="77">
        <v>7.2237566890460306E-2</v>
      </c>
      <c r="L444" s="75">
        <v>4.3552225043861599</v>
      </c>
      <c r="M444" s="78">
        <v>2.1502006395997801E-2</v>
      </c>
    </row>
    <row r="445" spans="1:13">
      <c r="A445" s="81">
        <v>2019</v>
      </c>
      <c r="B445" s="72" t="s">
        <v>914</v>
      </c>
      <c r="C445" s="73" t="s">
        <v>922</v>
      </c>
      <c r="D445" s="9" t="s">
        <v>1128</v>
      </c>
      <c r="E445" s="9" t="s">
        <v>917</v>
      </c>
      <c r="F445" s="74">
        <v>103167737</v>
      </c>
      <c r="G445" s="75">
        <v>0.27674418604651202</v>
      </c>
      <c r="H445" s="76">
        <v>5.2679664909242505E-4</v>
      </c>
      <c r="I445" s="75">
        <v>-1.5065916089532001</v>
      </c>
      <c r="J445" s="75">
        <v>0.43919814114623701</v>
      </c>
      <c r="K445" s="77">
        <v>5.3260005533511602E-2</v>
      </c>
      <c r="L445" s="75">
        <v>3.2783569962108201</v>
      </c>
      <c r="M445" s="78">
        <v>2.7637566300948001E-2</v>
      </c>
    </row>
    <row r="446" spans="1:13">
      <c r="A446" s="81">
        <v>2019</v>
      </c>
      <c r="B446" s="80" t="s">
        <v>921</v>
      </c>
      <c r="C446" s="73" t="s">
        <v>922</v>
      </c>
      <c r="D446" s="9" t="s">
        <v>1128</v>
      </c>
      <c r="E446" s="9" t="s">
        <v>917</v>
      </c>
      <c r="F446" s="74">
        <v>103167737</v>
      </c>
      <c r="G446" s="75">
        <v>0.27674418604651202</v>
      </c>
      <c r="H446" s="76">
        <v>2.9391763222419899E-5</v>
      </c>
      <c r="I446" s="75">
        <v>-2.2817641658365</v>
      </c>
      <c r="J446" s="75">
        <v>0.55613023776008097</v>
      </c>
      <c r="K446" s="77">
        <v>7.5311065763064802E-2</v>
      </c>
      <c r="L446" s="75">
        <v>4.5317743596641096</v>
      </c>
      <c r="M446" s="78">
        <v>6.3394301317759694E-2</v>
      </c>
    </row>
    <row r="447" spans="1:13">
      <c r="A447" s="81">
        <v>2019</v>
      </c>
      <c r="B447" s="72" t="s">
        <v>914</v>
      </c>
      <c r="C447" s="73" t="s">
        <v>922</v>
      </c>
      <c r="D447" s="9" t="s">
        <v>1129</v>
      </c>
      <c r="E447" s="9" t="s">
        <v>917</v>
      </c>
      <c r="F447" s="74">
        <v>103167740</v>
      </c>
      <c r="G447" s="75">
        <v>0.27441860465116302</v>
      </c>
      <c r="H447" s="76">
        <v>4.7123793218743499E-4</v>
      </c>
      <c r="I447" s="75">
        <v>-1.51347203973015</v>
      </c>
      <c r="J447" s="75">
        <v>0.437543793913026</v>
      </c>
      <c r="K447" s="77">
        <v>5.4130124340529301E-2</v>
      </c>
      <c r="L447" s="75">
        <v>3.3267597583808701</v>
      </c>
      <c r="M447" s="78">
        <v>4.0114709170246898E-2</v>
      </c>
    </row>
    <row r="448" spans="1:13">
      <c r="A448" s="81">
        <v>2019</v>
      </c>
      <c r="B448" s="80" t="s">
        <v>921</v>
      </c>
      <c r="C448" s="73" t="s">
        <v>922</v>
      </c>
      <c r="D448" s="9" t="s">
        <v>1129</v>
      </c>
      <c r="E448" s="9" t="s">
        <v>917</v>
      </c>
      <c r="F448" s="74">
        <v>103167740</v>
      </c>
      <c r="G448" s="75">
        <v>0.27441860465116302</v>
      </c>
      <c r="H448" s="76">
        <v>2.3499567473445401E-5</v>
      </c>
      <c r="I448" s="75">
        <v>-2.2907759115666502</v>
      </c>
      <c r="J448" s="75">
        <v>0.55193624853547996</v>
      </c>
      <c r="K448" s="77">
        <v>7.6995779775323903E-2</v>
      </c>
      <c r="L448" s="75">
        <v>4.6289401311590996</v>
      </c>
      <c r="M448" s="78">
        <v>9.1900962336543102E-2</v>
      </c>
    </row>
    <row r="449" spans="1:13">
      <c r="A449" s="81">
        <v>2019</v>
      </c>
      <c r="B449" s="72" t="s">
        <v>914</v>
      </c>
      <c r="C449" s="73" t="s">
        <v>922</v>
      </c>
      <c r="D449" s="9" t="s">
        <v>1130</v>
      </c>
      <c r="E449" s="9" t="s">
        <v>917</v>
      </c>
      <c r="F449" s="74">
        <v>103167824</v>
      </c>
      <c r="G449" s="75">
        <v>0.27441860465116302</v>
      </c>
      <c r="H449" s="76">
        <v>4.7123793218743499E-4</v>
      </c>
      <c r="I449" s="75">
        <v>-1.51347203973015</v>
      </c>
      <c r="J449" s="75">
        <v>0.437543793913026</v>
      </c>
      <c r="K449" s="77">
        <v>5.4130124340529301E-2</v>
      </c>
      <c r="L449" s="75">
        <v>3.3267597583808701</v>
      </c>
      <c r="M449" s="78">
        <v>4.7674111946600102E-2</v>
      </c>
    </row>
    <row r="450" spans="1:13">
      <c r="A450" s="81">
        <v>2019</v>
      </c>
      <c r="B450" s="80" t="s">
        <v>921</v>
      </c>
      <c r="C450" s="73" t="s">
        <v>922</v>
      </c>
      <c r="D450" s="9" t="s">
        <v>1130</v>
      </c>
      <c r="E450" s="9" t="s">
        <v>917</v>
      </c>
      <c r="F450" s="74">
        <v>103167824</v>
      </c>
      <c r="G450" s="75">
        <v>0.27441860465116302</v>
      </c>
      <c r="H450" s="76">
        <v>2.3499567473445401E-5</v>
      </c>
      <c r="I450" s="75">
        <v>-2.2907759115666502</v>
      </c>
      <c r="J450" s="75">
        <v>0.55193624853547996</v>
      </c>
      <c r="K450" s="77">
        <v>7.6995779775323903E-2</v>
      </c>
      <c r="L450" s="75">
        <v>4.6289401311590996</v>
      </c>
      <c r="M450" s="78">
        <v>0.109219208042576</v>
      </c>
    </row>
    <row r="451" spans="1:13">
      <c r="A451" s="79">
        <v>2017</v>
      </c>
      <c r="B451" s="80" t="s">
        <v>921</v>
      </c>
      <c r="C451" s="73" t="s">
        <v>927</v>
      </c>
      <c r="D451" s="9" t="s">
        <v>1131</v>
      </c>
      <c r="E451" s="9" t="s">
        <v>917</v>
      </c>
      <c r="F451" s="74">
        <v>108877622</v>
      </c>
      <c r="G451" s="75">
        <v>0.21341463414634099</v>
      </c>
      <c r="H451" s="76">
        <v>2.7542808525709601E-4</v>
      </c>
      <c r="I451" s="75">
        <v>30.297037154561501</v>
      </c>
      <c r="J451" s="75">
        <v>8.4226731872648397</v>
      </c>
      <c r="K451" s="77">
        <v>5.1238211882646399E-2</v>
      </c>
      <c r="L451" s="75">
        <v>3.5599917770410299</v>
      </c>
      <c r="M451" s="78">
        <v>7.3252748608802806E-2</v>
      </c>
    </row>
    <row r="452" spans="1:13">
      <c r="A452" s="79">
        <v>2017</v>
      </c>
      <c r="B452" s="80" t="s">
        <v>921</v>
      </c>
      <c r="C452" s="73" t="s">
        <v>944</v>
      </c>
      <c r="D452" s="9" t="s">
        <v>1131</v>
      </c>
      <c r="E452" s="9" t="s">
        <v>917</v>
      </c>
      <c r="F452" s="74">
        <v>108877622</v>
      </c>
      <c r="G452" s="75">
        <v>0.21341463414634099</v>
      </c>
      <c r="H452" s="76">
        <v>2.6320360077230299E-4</v>
      </c>
      <c r="I452" s="75">
        <v>1.28651698517202</v>
      </c>
      <c r="J452" s="75">
        <v>0.35654387567676898</v>
      </c>
      <c r="K452" s="77">
        <v>5.1549909644994799E-2</v>
      </c>
      <c r="L452" s="75">
        <v>3.5797081736263001</v>
      </c>
      <c r="M452" s="78">
        <v>6.4820919911468405E-2</v>
      </c>
    </row>
    <row r="453" spans="1:13">
      <c r="A453" s="71">
        <v>2018</v>
      </c>
      <c r="B453" s="80" t="s">
        <v>921</v>
      </c>
      <c r="C453" s="73" t="s">
        <v>932</v>
      </c>
      <c r="D453" s="9" t="s">
        <v>1132</v>
      </c>
      <c r="E453" s="9" t="s">
        <v>917</v>
      </c>
      <c r="F453" s="74">
        <v>110960027</v>
      </c>
      <c r="G453" s="75">
        <v>8.8571428571428606E-2</v>
      </c>
      <c r="H453" s="76">
        <v>6.1253907763419795E-4</v>
      </c>
      <c r="I453" s="75">
        <v>9.2297549277142898E-2</v>
      </c>
      <c r="J453" s="75">
        <v>2.7314338697042698E-2</v>
      </c>
      <c r="K453" s="77">
        <v>6.31640146339532E-2</v>
      </c>
      <c r="L453" s="75">
        <v>3.2128661997641799</v>
      </c>
      <c r="M453" s="78">
        <v>5.0669387990042399E-2</v>
      </c>
    </row>
    <row r="454" spans="1:13">
      <c r="A454" s="71">
        <v>2018</v>
      </c>
      <c r="B454" s="72" t="s">
        <v>914</v>
      </c>
      <c r="C454" s="73" t="s">
        <v>932</v>
      </c>
      <c r="D454" s="9" t="s">
        <v>1132</v>
      </c>
      <c r="E454" s="9" t="s">
        <v>917</v>
      </c>
      <c r="F454" s="74">
        <v>110960027</v>
      </c>
      <c r="G454" s="75">
        <v>8.8571428571428606E-2</v>
      </c>
      <c r="H454" s="76">
        <v>5.3633592524186802E-4</v>
      </c>
      <c r="I454" s="75">
        <v>9.8634671302075594E-2</v>
      </c>
      <c r="J454" s="75">
        <v>2.8862678025198499E-2</v>
      </c>
      <c r="K454" s="77">
        <v>6.4556111206286806E-2</v>
      </c>
      <c r="L454" s="75">
        <v>3.2705631118346998</v>
      </c>
      <c r="M454" s="78">
        <v>5.7866141243253698E-2</v>
      </c>
    </row>
    <row r="455" spans="1:13">
      <c r="A455" s="71">
        <v>2018</v>
      </c>
      <c r="B455" s="80" t="s">
        <v>921</v>
      </c>
      <c r="C455" s="73" t="s">
        <v>932</v>
      </c>
      <c r="D455" s="9" t="s">
        <v>1133</v>
      </c>
      <c r="E455" s="9" t="s">
        <v>917</v>
      </c>
      <c r="F455" s="74">
        <v>116041557</v>
      </c>
      <c r="G455" s="75">
        <v>0.38</v>
      </c>
      <c r="H455" s="76">
        <v>7.6834552971300103E-4</v>
      </c>
      <c r="I455" s="75">
        <v>-0.10470531360916401</v>
      </c>
      <c r="J455" s="75">
        <v>3.15369505655098E-2</v>
      </c>
      <c r="K455" s="77">
        <v>6.1045556020214102E-2</v>
      </c>
      <c r="L455" s="75">
        <v>3.1144434311393101</v>
      </c>
      <c r="M455" s="78">
        <v>1.5858735432635E-2</v>
      </c>
    </row>
    <row r="456" spans="1:13">
      <c r="A456" s="81">
        <v>2019</v>
      </c>
      <c r="B456" s="72" t="s">
        <v>914</v>
      </c>
      <c r="C456" s="73" t="s">
        <v>932</v>
      </c>
      <c r="D456" s="9" t="s">
        <v>1134</v>
      </c>
      <c r="E456" s="9" t="s">
        <v>917</v>
      </c>
      <c r="F456" s="74">
        <v>116931735</v>
      </c>
      <c r="G456" s="75">
        <v>3.7037037037037E-2</v>
      </c>
      <c r="H456" s="76">
        <v>3.6420094938497403E-4</v>
      </c>
      <c r="I456" s="75">
        <v>-0.10609255233251901</v>
      </c>
      <c r="J456" s="75">
        <v>3.0062105239628201E-2</v>
      </c>
      <c r="K456" s="77">
        <v>4.9962330485388E-2</v>
      </c>
      <c r="L456" s="75">
        <v>3.4386589264375398</v>
      </c>
      <c r="M456" s="78">
        <v>0.11312877331995499</v>
      </c>
    </row>
    <row r="457" spans="1:13">
      <c r="A457" s="81">
        <v>2019</v>
      </c>
      <c r="B457" s="80" t="s">
        <v>921</v>
      </c>
      <c r="C457" s="73" t="s">
        <v>932</v>
      </c>
      <c r="D457" s="9" t="s">
        <v>1134</v>
      </c>
      <c r="E457" s="9" t="s">
        <v>917</v>
      </c>
      <c r="F457" s="74">
        <v>116931735</v>
      </c>
      <c r="G457" s="75">
        <v>3.7037037037037E-2</v>
      </c>
      <c r="H457" s="76">
        <v>2.3564458279728601E-4</v>
      </c>
      <c r="I457" s="75">
        <v>-0.10823786413284001</v>
      </c>
      <c r="J457" s="75">
        <v>2.9777127876335501E-2</v>
      </c>
      <c r="K457" s="77">
        <v>5.2921604688507498E-2</v>
      </c>
      <c r="L457" s="75">
        <v>3.6277425397290401</v>
      </c>
      <c r="M457" s="78">
        <v>0.11775021537618199</v>
      </c>
    </row>
    <row r="458" spans="1:13">
      <c r="A458" s="81">
        <v>2019</v>
      </c>
      <c r="B458" s="72" t="s">
        <v>914</v>
      </c>
      <c r="C458" s="73" t="s">
        <v>1027</v>
      </c>
      <c r="D458" s="9" t="s">
        <v>1134</v>
      </c>
      <c r="E458" s="9" t="s">
        <v>917</v>
      </c>
      <c r="F458" s="74">
        <v>116931735</v>
      </c>
      <c r="G458" s="75">
        <v>3.7037037037037E-2</v>
      </c>
      <c r="H458" s="76">
        <v>2.3052274074677299E-4</v>
      </c>
      <c r="I458" s="75">
        <v>3.7220427475122602</v>
      </c>
      <c r="J458" s="75">
        <v>1.0217135264168</v>
      </c>
      <c r="K458" s="77">
        <v>5.3148743816110101E-2</v>
      </c>
      <c r="L458" s="75">
        <v>3.6372862256162599</v>
      </c>
      <c r="M458" s="78">
        <v>0.22652261752099201</v>
      </c>
    </row>
    <row r="459" spans="1:13">
      <c r="A459" s="81">
        <v>2019</v>
      </c>
      <c r="B459" s="80" t="s">
        <v>921</v>
      </c>
      <c r="C459" s="73" t="s">
        <v>1027</v>
      </c>
      <c r="D459" s="9" t="s">
        <v>1134</v>
      </c>
      <c r="E459" s="9" t="s">
        <v>917</v>
      </c>
      <c r="F459" s="74">
        <v>116931735</v>
      </c>
      <c r="G459" s="75">
        <v>3.7037037037037E-2</v>
      </c>
      <c r="H459" s="76">
        <v>1.17508369181877E-4</v>
      </c>
      <c r="I459" s="75">
        <v>3.9098526186628901</v>
      </c>
      <c r="J459" s="75">
        <v>1.02854304960101</v>
      </c>
      <c r="K459" s="77">
        <v>5.7732536478203103E-2</v>
      </c>
      <c r="L459" s="75">
        <v>3.92993120096612</v>
      </c>
      <c r="M459" s="78">
        <v>0.24995949125445199</v>
      </c>
    </row>
    <row r="460" spans="1:13">
      <c r="A460" s="81">
        <v>2019</v>
      </c>
      <c r="B460" s="80" t="s">
        <v>921</v>
      </c>
      <c r="C460" s="73" t="s">
        <v>929</v>
      </c>
      <c r="D460" s="9" t="s">
        <v>1135</v>
      </c>
      <c r="E460" s="9" t="s">
        <v>917</v>
      </c>
      <c r="F460" s="74">
        <v>116931763</v>
      </c>
      <c r="G460" s="75">
        <v>8.3720930232558097E-2</v>
      </c>
      <c r="H460" s="76">
        <v>2.9462092573086202E-4</v>
      </c>
      <c r="I460" s="75">
        <v>0.39422728699462101</v>
      </c>
      <c r="J460" s="75">
        <v>0.110297264040876</v>
      </c>
      <c r="K460" s="77">
        <v>5.7688153149630897E-2</v>
      </c>
      <c r="L460" s="75">
        <v>3.5307364102201499</v>
      </c>
      <c r="M460" s="78">
        <v>4.7492486329445402E-2</v>
      </c>
    </row>
    <row r="461" spans="1:13">
      <c r="A461" s="81">
        <v>2019</v>
      </c>
      <c r="B461" s="72" t="s">
        <v>914</v>
      </c>
      <c r="C461" s="73" t="s">
        <v>929</v>
      </c>
      <c r="D461" s="9" t="s">
        <v>1135</v>
      </c>
      <c r="E461" s="9" t="s">
        <v>917</v>
      </c>
      <c r="F461" s="74">
        <v>116931763</v>
      </c>
      <c r="G461" s="75">
        <v>8.3720930232558097E-2</v>
      </c>
      <c r="H461" s="76">
        <v>2.7570747583401301E-4</v>
      </c>
      <c r="I461" s="75">
        <v>0.39025755884831498</v>
      </c>
      <c r="J461" s="75">
        <v>0.10859098297689999</v>
      </c>
      <c r="K461" s="77">
        <v>5.8303865922368497E-2</v>
      </c>
      <c r="L461" s="75">
        <v>3.5595514577990501</v>
      </c>
      <c r="M461" s="78">
        <v>4.6540837168626399E-2</v>
      </c>
    </row>
    <row r="462" spans="1:13">
      <c r="A462" s="79">
        <v>2017</v>
      </c>
      <c r="B462" s="72" t="s">
        <v>914</v>
      </c>
      <c r="C462" s="73" t="s">
        <v>996</v>
      </c>
      <c r="D462" s="9" t="s">
        <v>1136</v>
      </c>
      <c r="E462" s="9" t="s">
        <v>917</v>
      </c>
      <c r="F462" s="74">
        <v>118245144</v>
      </c>
      <c r="G462" s="75">
        <v>2.23577235772358E-2</v>
      </c>
      <c r="H462" s="76">
        <v>8.6389097403236201E-4</v>
      </c>
      <c r="I462" s="75">
        <v>0.126354674973152</v>
      </c>
      <c r="J462" s="75">
        <v>3.8243191066486097E-2</v>
      </c>
      <c r="K462" s="77">
        <v>4.3404921945311301E-2</v>
      </c>
      <c r="L462" s="75">
        <v>3.0635410634977598</v>
      </c>
      <c r="M462" s="78">
        <v>5.2706924320983797E-2</v>
      </c>
    </row>
    <row r="463" spans="1:13">
      <c r="A463" s="81">
        <v>2019</v>
      </c>
      <c r="B463" s="80" t="s">
        <v>921</v>
      </c>
      <c r="C463" s="73" t="s">
        <v>932</v>
      </c>
      <c r="D463" s="9" t="s">
        <v>1136</v>
      </c>
      <c r="E463" s="9" t="s">
        <v>917</v>
      </c>
      <c r="F463" s="74">
        <v>118245144</v>
      </c>
      <c r="G463" s="75">
        <v>2.0576131687242798E-2</v>
      </c>
      <c r="H463" s="76">
        <v>2.7880431056854002E-4</v>
      </c>
      <c r="I463" s="75">
        <v>0.16549224434607099</v>
      </c>
      <c r="J463" s="75">
        <v>4.6052765340939598E-2</v>
      </c>
      <c r="K463" s="77">
        <v>5.17546126262491E-2</v>
      </c>
      <c r="L463" s="75">
        <v>3.5547005159339302</v>
      </c>
      <c r="M463" s="78">
        <v>0.37227389955420498</v>
      </c>
    </row>
    <row r="464" spans="1:13">
      <c r="A464" s="81">
        <v>2019</v>
      </c>
      <c r="B464" s="72" t="s">
        <v>914</v>
      </c>
      <c r="C464" s="73" t="s">
        <v>932</v>
      </c>
      <c r="D464" s="9" t="s">
        <v>1136</v>
      </c>
      <c r="E464" s="9" t="s">
        <v>917</v>
      </c>
      <c r="F464" s="74">
        <v>118245144</v>
      </c>
      <c r="G464" s="75">
        <v>2.0576131687242798E-2</v>
      </c>
      <c r="H464" s="76">
        <v>2.22806591641168E-4</v>
      </c>
      <c r="I464" s="75">
        <v>0.16572224436157501</v>
      </c>
      <c r="J464" s="75">
        <v>4.53875194090608E-2</v>
      </c>
      <c r="K464" s="77">
        <v>5.3385520511243803E-2</v>
      </c>
      <c r="L464" s="75">
        <v>3.6520719648850299</v>
      </c>
      <c r="M464" s="78">
        <v>0.37330938616744602</v>
      </c>
    </row>
    <row r="465" spans="1:13">
      <c r="A465" s="71">
        <v>2018</v>
      </c>
      <c r="B465" s="72" t="s">
        <v>914</v>
      </c>
      <c r="C465" s="73" t="s">
        <v>932</v>
      </c>
      <c r="D465" s="9" t="s">
        <v>1136</v>
      </c>
      <c r="E465" s="9" t="s">
        <v>917</v>
      </c>
      <c r="F465" s="74">
        <v>118245144</v>
      </c>
      <c r="G465" s="75">
        <v>4.8571428571428599E-2</v>
      </c>
      <c r="H465" s="76">
        <v>7.4975291775086994E-5</v>
      </c>
      <c r="I465" s="75">
        <v>0.16167666117666299</v>
      </c>
      <c r="J465" s="75">
        <v>4.1579708510291302E-2</v>
      </c>
      <c r="K465" s="77">
        <v>8.2769082116303502E-2</v>
      </c>
      <c r="L465" s="75">
        <v>4.12508183545755</v>
      </c>
      <c r="M465" s="78">
        <v>0.12889790411252799</v>
      </c>
    </row>
    <row r="466" spans="1:13">
      <c r="A466" s="81">
        <v>2019</v>
      </c>
      <c r="B466" s="72" t="s">
        <v>914</v>
      </c>
      <c r="C466" s="73" t="s">
        <v>930</v>
      </c>
      <c r="D466" s="9" t="s">
        <v>1136</v>
      </c>
      <c r="E466" s="9" t="s">
        <v>917</v>
      </c>
      <c r="F466" s="74">
        <v>118245144</v>
      </c>
      <c r="G466" s="75">
        <v>1.8672199170124502E-2</v>
      </c>
      <c r="H466" s="76">
        <v>1.80180114390808E-6</v>
      </c>
      <c r="I466" s="75">
        <v>0.22203164442828599</v>
      </c>
      <c r="J466" s="75">
        <v>4.7470825613624798E-2</v>
      </c>
      <c r="K466" s="77">
        <v>8.6775478076416099E-2</v>
      </c>
      <c r="L466" s="75">
        <v>5.7442931416970904</v>
      </c>
      <c r="M466" s="78">
        <v>0.62849908367440299</v>
      </c>
    </row>
    <row r="467" spans="1:13">
      <c r="A467" s="81">
        <v>2019</v>
      </c>
      <c r="B467" s="80" t="s">
        <v>921</v>
      </c>
      <c r="C467" s="73" t="s">
        <v>930</v>
      </c>
      <c r="D467" s="9" t="s">
        <v>1136</v>
      </c>
      <c r="E467" s="9" t="s">
        <v>917</v>
      </c>
      <c r="F467" s="74">
        <v>118245144</v>
      </c>
      <c r="G467" s="75">
        <v>1.8672199170124502E-2</v>
      </c>
      <c r="H467" s="76">
        <v>6.91588910013927E-7</v>
      </c>
      <c r="I467" s="75">
        <v>0.236408351096</v>
      </c>
      <c r="J467" s="75">
        <v>4.8782908305572199E-2</v>
      </c>
      <c r="K467" s="77">
        <v>9.2850544597343196E-2</v>
      </c>
      <c r="L467" s="75">
        <v>6.1601519794790498</v>
      </c>
      <c r="M467" s="78">
        <v>0.71252568724854404</v>
      </c>
    </row>
    <row r="468" spans="1:13">
      <c r="A468" s="81">
        <v>2019</v>
      </c>
      <c r="B468" s="72" t="s">
        <v>914</v>
      </c>
      <c r="C468" s="73" t="s">
        <v>930</v>
      </c>
      <c r="D468" s="9" t="s">
        <v>1137</v>
      </c>
      <c r="E468" s="9" t="s">
        <v>917</v>
      </c>
      <c r="F468" s="74">
        <v>118245179</v>
      </c>
      <c r="G468" s="75">
        <v>2.4896265560166001E-2</v>
      </c>
      <c r="H468" s="76">
        <v>6.4651560594374804E-4</v>
      </c>
      <c r="I468" s="75">
        <v>0.13273643036587701</v>
      </c>
      <c r="J468" s="75">
        <v>3.9263214170758801E-2</v>
      </c>
      <c r="K468" s="77">
        <v>4.6316356747258501E-2</v>
      </c>
      <c r="L468" s="75">
        <v>3.1894209874217099</v>
      </c>
      <c r="M468" s="78">
        <v>0.24584452849583799</v>
      </c>
    </row>
    <row r="469" spans="1:13">
      <c r="A469" s="71">
        <v>2018</v>
      </c>
      <c r="B469" s="72" t="s">
        <v>914</v>
      </c>
      <c r="C469" s="73" t="s">
        <v>932</v>
      </c>
      <c r="D469" s="9" t="s">
        <v>1137</v>
      </c>
      <c r="E469" s="9" t="s">
        <v>917</v>
      </c>
      <c r="F469" s="74">
        <v>118245179</v>
      </c>
      <c r="G469" s="75">
        <v>5.14285714285714E-2</v>
      </c>
      <c r="H469" s="76">
        <v>4.6561981556061699E-4</v>
      </c>
      <c r="I469" s="75">
        <v>0.136177667021321</v>
      </c>
      <c r="J469" s="75">
        <v>3.9432264597148797E-2</v>
      </c>
      <c r="K469" s="77">
        <v>6.5880304601081893E-2</v>
      </c>
      <c r="L469" s="75">
        <v>3.3319685455284702</v>
      </c>
      <c r="M469" s="78">
        <v>0.132261924431301</v>
      </c>
    </row>
    <row r="470" spans="1:13">
      <c r="A470" s="81">
        <v>2019</v>
      </c>
      <c r="B470" s="80" t="s">
        <v>921</v>
      </c>
      <c r="C470" s="73" t="s">
        <v>930</v>
      </c>
      <c r="D470" s="9" t="s">
        <v>1137</v>
      </c>
      <c r="E470" s="9" t="s">
        <v>917</v>
      </c>
      <c r="F470" s="74">
        <v>118245179</v>
      </c>
      <c r="G470" s="75">
        <v>2.4896265560166001E-2</v>
      </c>
      <c r="H470" s="76">
        <v>4.17217811789853E-4</v>
      </c>
      <c r="I470" s="75">
        <v>0.13884173433550101</v>
      </c>
      <c r="J470" s="75">
        <v>3.9760044425858697E-2</v>
      </c>
      <c r="K470" s="77">
        <v>4.9338791498862201E-2</v>
      </c>
      <c r="L470" s="75">
        <v>3.37963715902566</v>
      </c>
      <c r="M470" s="78">
        <v>0.26898021651599502</v>
      </c>
    </row>
    <row r="471" spans="1:13">
      <c r="A471" s="79">
        <v>2017</v>
      </c>
      <c r="B471" s="72" t="s">
        <v>914</v>
      </c>
      <c r="C471" s="73" t="s">
        <v>996</v>
      </c>
      <c r="D471" s="9" t="s">
        <v>1138</v>
      </c>
      <c r="E471" s="9" t="s">
        <v>917</v>
      </c>
      <c r="F471" s="74">
        <v>118245242</v>
      </c>
      <c r="G471" s="75">
        <v>2.23577235772358E-2</v>
      </c>
      <c r="H471" s="76">
        <v>8.6389097403236201E-4</v>
      </c>
      <c r="I471" s="75">
        <v>0.126354674973152</v>
      </c>
      <c r="J471" s="75">
        <v>3.8243191066486097E-2</v>
      </c>
      <c r="K471" s="77">
        <v>4.3404921945311301E-2</v>
      </c>
      <c r="L471" s="75">
        <v>3.0635410634977598</v>
      </c>
      <c r="M471" s="78">
        <v>0.272602565008152</v>
      </c>
    </row>
    <row r="472" spans="1:13">
      <c r="A472" s="81">
        <v>2019</v>
      </c>
      <c r="B472" s="80" t="s">
        <v>921</v>
      </c>
      <c r="C472" s="73" t="s">
        <v>932</v>
      </c>
      <c r="D472" s="9" t="s">
        <v>1138</v>
      </c>
      <c r="E472" s="9" t="s">
        <v>917</v>
      </c>
      <c r="F472" s="74">
        <v>118245242</v>
      </c>
      <c r="G472" s="75">
        <v>2.26337448559671E-2</v>
      </c>
      <c r="H472" s="76">
        <v>7.8194464012773404E-4</v>
      </c>
      <c r="I472" s="75">
        <v>0.14721571001761699</v>
      </c>
      <c r="J472" s="75">
        <v>4.42285975134925E-2</v>
      </c>
      <c r="K472" s="77">
        <v>4.4569009512916598E-2</v>
      </c>
      <c r="L472" s="75">
        <v>3.1068239928967998</v>
      </c>
      <c r="M472" s="78">
        <v>0.31927307475352501</v>
      </c>
    </row>
    <row r="473" spans="1:13">
      <c r="A473" s="81">
        <v>2019</v>
      </c>
      <c r="B473" s="72" t="s">
        <v>914</v>
      </c>
      <c r="C473" s="73" t="s">
        <v>932</v>
      </c>
      <c r="D473" s="9" t="s">
        <v>1138</v>
      </c>
      <c r="E473" s="9" t="s">
        <v>917</v>
      </c>
      <c r="F473" s="74">
        <v>118245242</v>
      </c>
      <c r="G473" s="75">
        <v>2.26337448559671E-2</v>
      </c>
      <c r="H473" s="76">
        <v>5.2782985869977801E-4</v>
      </c>
      <c r="I473" s="75">
        <v>0.15051366515690501</v>
      </c>
      <c r="J473" s="75">
        <v>4.3830186116417799E-2</v>
      </c>
      <c r="K473" s="77">
        <v>4.7370033722574603E-2</v>
      </c>
      <c r="L473" s="75">
        <v>3.2775060459049699</v>
      </c>
      <c r="M473" s="78">
        <v>0.33373814039438998</v>
      </c>
    </row>
    <row r="474" spans="1:13">
      <c r="A474" s="71">
        <v>2018</v>
      </c>
      <c r="B474" s="72" t="s">
        <v>914</v>
      </c>
      <c r="C474" s="73" t="s">
        <v>932</v>
      </c>
      <c r="D474" s="9" t="s">
        <v>1138</v>
      </c>
      <c r="E474" s="9" t="s">
        <v>917</v>
      </c>
      <c r="F474" s="74">
        <v>118245242</v>
      </c>
      <c r="G474" s="75">
        <v>4.8571428571428599E-2</v>
      </c>
      <c r="H474" s="76">
        <v>7.4975291775086994E-5</v>
      </c>
      <c r="I474" s="75">
        <v>0.16167666117666299</v>
      </c>
      <c r="J474" s="75">
        <v>4.1579708510291302E-2</v>
      </c>
      <c r="K474" s="77">
        <v>8.2769082116303502E-2</v>
      </c>
      <c r="L474" s="75">
        <v>4.12508183545755</v>
      </c>
      <c r="M474" s="78">
        <v>0.30904691958376401</v>
      </c>
    </row>
    <row r="475" spans="1:13">
      <c r="A475" s="81">
        <v>2019</v>
      </c>
      <c r="B475" s="72" t="s">
        <v>914</v>
      </c>
      <c r="C475" s="73" t="s">
        <v>930</v>
      </c>
      <c r="D475" s="9" t="s">
        <v>1138</v>
      </c>
      <c r="E475" s="9" t="s">
        <v>917</v>
      </c>
      <c r="F475" s="74">
        <v>118245242</v>
      </c>
      <c r="G475" s="75">
        <v>2.0746887966804999E-2</v>
      </c>
      <c r="H475" s="76">
        <v>5.8896289559248798E-5</v>
      </c>
      <c r="I475" s="75">
        <v>0.18156133626868801</v>
      </c>
      <c r="J475" s="75">
        <v>4.5819211697408803E-2</v>
      </c>
      <c r="K475" s="77">
        <v>6.3075904625396806E-2</v>
      </c>
      <c r="L475" s="75">
        <v>4.2299120647154798</v>
      </c>
      <c r="M475" s="78">
        <v>0.457182471653795</v>
      </c>
    </row>
    <row r="476" spans="1:13">
      <c r="A476" s="81">
        <v>2019</v>
      </c>
      <c r="B476" s="80" t="s">
        <v>921</v>
      </c>
      <c r="C476" s="73" t="s">
        <v>930</v>
      </c>
      <c r="D476" s="9" t="s">
        <v>1138</v>
      </c>
      <c r="E476" s="9" t="s">
        <v>917</v>
      </c>
      <c r="F476" s="74">
        <v>118245242</v>
      </c>
      <c r="G476" s="75">
        <v>2.0746887966804999E-2</v>
      </c>
      <c r="H476" s="76">
        <v>4.0894567822402499E-5</v>
      </c>
      <c r="I476" s="75">
        <v>0.18903066809588001</v>
      </c>
      <c r="J476" s="75">
        <v>4.6792149313152301E-2</v>
      </c>
      <c r="K476" s="77">
        <v>6.5475646701455795E-2</v>
      </c>
      <c r="L476" s="75">
        <v>4.3883343771133596</v>
      </c>
      <c r="M476" s="78">
        <v>0.49557269413037902</v>
      </c>
    </row>
    <row r="477" spans="1:13">
      <c r="A477" s="79">
        <v>2017</v>
      </c>
      <c r="B477" s="72" t="s">
        <v>914</v>
      </c>
      <c r="C477" s="73" t="s">
        <v>996</v>
      </c>
      <c r="D477" s="9" t="s">
        <v>1139</v>
      </c>
      <c r="E477" s="9" t="s">
        <v>917</v>
      </c>
      <c r="F477" s="74">
        <v>118245253</v>
      </c>
      <c r="G477" s="75">
        <v>2.23577235772358E-2</v>
      </c>
      <c r="H477" s="76">
        <v>8.6389097403236201E-4</v>
      </c>
      <c r="I477" s="75">
        <v>0.126354674973152</v>
      </c>
      <c r="J477" s="75">
        <v>3.8243191066486097E-2</v>
      </c>
      <c r="K477" s="77">
        <v>4.3404921945311301E-2</v>
      </c>
      <c r="L477" s="75">
        <v>3.0635410634977598</v>
      </c>
      <c r="M477" s="78">
        <v>0.14426851586230699</v>
      </c>
    </row>
    <row r="478" spans="1:13">
      <c r="A478" s="81">
        <v>2019</v>
      </c>
      <c r="B478" s="80" t="s">
        <v>921</v>
      </c>
      <c r="C478" s="73" t="s">
        <v>932</v>
      </c>
      <c r="D478" s="9" t="s">
        <v>1139</v>
      </c>
      <c r="E478" s="9" t="s">
        <v>917</v>
      </c>
      <c r="F478" s="74">
        <v>118245253</v>
      </c>
      <c r="G478" s="75">
        <v>2.26337448559671E-2</v>
      </c>
      <c r="H478" s="76">
        <v>7.8194464012773404E-4</v>
      </c>
      <c r="I478" s="75">
        <v>0.14721571001761699</v>
      </c>
      <c r="J478" s="75">
        <v>4.42285975134925E-2</v>
      </c>
      <c r="K478" s="77">
        <v>4.4569009512916598E-2</v>
      </c>
      <c r="L478" s="75">
        <v>3.1068239928967998</v>
      </c>
      <c r="M478" s="78">
        <v>0.30154256314774802</v>
      </c>
    </row>
    <row r="479" spans="1:13">
      <c r="A479" s="81">
        <v>2019</v>
      </c>
      <c r="B479" s="72" t="s">
        <v>914</v>
      </c>
      <c r="C479" s="73" t="s">
        <v>932</v>
      </c>
      <c r="D479" s="9" t="s">
        <v>1139</v>
      </c>
      <c r="E479" s="9" t="s">
        <v>917</v>
      </c>
      <c r="F479" s="74">
        <v>118245253</v>
      </c>
      <c r="G479" s="75">
        <v>2.26337448559671E-2</v>
      </c>
      <c r="H479" s="76">
        <v>5.2782985869977801E-4</v>
      </c>
      <c r="I479" s="75">
        <v>0.15051366515690501</v>
      </c>
      <c r="J479" s="75">
        <v>4.3830186116417799E-2</v>
      </c>
      <c r="K479" s="77">
        <v>4.7370033722574603E-2</v>
      </c>
      <c r="L479" s="75">
        <v>3.2775060459049699</v>
      </c>
      <c r="M479" s="78">
        <v>0.31520432580284902</v>
      </c>
    </row>
    <row r="480" spans="1:13">
      <c r="A480" s="71">
        <v>2018</v>
      </c>
      <c r="B480" s="72" t="s">
        <v>914</v>
      </c>
      <c r="C480" s="73" t="s">
        <v>932</v>
      </c>
      <c r="D480" s="9" t="s">
        <v>1139</v>
      </c>
      <c r="E480" s="9" t="s">
        <v>917</v>
      </c>
      <c r="F480" s="74">
        <v>118245253</v>
      </c>
      <c r="G480" s="75">
        <v>5.4285714285714298E-2</v>
      </c>
      <c r="H480" s="76">
        <v>1.82817326445398E-4</v>
      </c>
      <c r="I480" s="75">
        <v>0.15057887491865399</v>
      </c>
      <c r="J480" s="75">
        <v>4.0886329200636E-2</v>
      </c>
      <c r="K480" s="77">
        <v>7.4578277268660301E-2</v>
      </c>
      <c r="L480" s="75">
        <v>3.7379826465505599</v>
      </c>
      <c r="M480" s="78">
        <v>0.28641398848699801</v>
      </c>
    </row>
    <row r="481" spans="1:13">
      <c r="A481" s="81">
        <v>2019</v>
      </c>
      <c r="B481" s="72" t="s">
        <v>914</v>
      </c>
      <c r="C481" s="73" t="s">
        <v>930</v>
      </c>
      <c r="D481" s="9" t="s">
        <v>1139</v>
      </c>
      <c r="E481" s="9" t="s">
        <v>917</v>
      </c>
      <c r="F481" s="74">
        <v>118245253</v>
      </c>
      <c r="G481" s="75">
        <v>2.0746887966804999E-2</v>
      </c>
      <c r="H481" s="76">
        <v>5.8896289559248798E-5</v>
      </c>
      <c r="I481" s="75">
        <v>0.18156133626868801</v>
      </c>
      <c r="J481" s="75">
        <v>4.5819211697408803E-2</v>
      </c>
      <c r="K481" s="77">
        <v>6.3075904625396806E-2</v>
      </c>
      <c r="L481" s="75">
        <v>4.2299120647154798</v>
      </c>
      <c r="M481" s="78">
        <v>0.43127529459685099</v>
      </c>
    </row>
    <row r="482" spans="1:13">
      <c r="A482" s="81">
        <v>2019</v>
      </c>
      <c r="B482" s="80" t="s">
        <v>921</v>
      </c>
      <c r="C482" s="73" t="s">
        <v>930</v>
      </c>
      <c r="D482" s="9" t="s">
        <v>1139</v>
      </c>
      <c r="E482" s="9" t="s">
        <v>917</v>
      </c>
      <c r="F482" s="74">
        <v>118245253</v>
      </c>
      <c r="G482" s="75">
        <v>2.0746887966804999E-2</v>
      </c>
      <c r="H482" s="76">
        <v>4.0894567822402499E-5</v>
      </c>
      <c r="I482" s="75">
        <v>0.18903066809588001</v>
      </c>
      <c r="J482" s="75">
        <v>4.6792149313152301E-2</v>
      </c>
      <c r="K482" s="77">
        <v>6.5475646701455795E-2</v>
      </c>
      <c r="L482" s="75">
        <v>4.3883343771133596</v>
      </c>
      <c r="M482" s="78">
        <v>0.46749005683026701</v>
      </c>
    </row>
    <row r="483" spans="1:13">
      <c r="A483" s="81">
        <v>2019</v>
      </c>
      <c r="B483" s="80" t="s">
        <v>921</v>
      </c>
      <c r="C483" s="73" t="s">
        <v>932</v>
      </c>
      <c r="D483" s="9" t="s">
        <v>1140</v>
      </c>
      <c r="E483" s="9" t="s">
        <v>917</v>
      </c>
      <c r="F483" s="74">
        <v>118245274</v>
      </c>
      <c r="G483" s="75">
        <v>2.26337448559671E-2</v>
      </c>
      <c r="H483" s="76">
        <v>7.8194464012773404E-4</v>
      </c>
      <c r="I483" s="75">
        <v>0.14721571001761699</v>
      </c>
      <c r="J483" s="75">
        <v>4.42285975134925E-2</v>
      </c>
      <c r="K483" s="77">
        <v>4.4569009512916598E-2</v>
      </c>
      <c r="L483" s="75">
        <v>3.1068239928967998</v>
      </c>
      <c r="M483" s="78">
        <v>0.30738195319755501</v>
      </c>
    </row>
    <row r="484" spans="1:13">
      <c r="A484" s="81">
        <v>2019</v>
      </c>
      <c r="B484" s="72" t="s">
        <v>914</v>
      </c>
      <c r="C484" s="73" t="s">
        <v>932</v>
      </c>
      <c r="D484" s="9" t="s">
        <v>1140</v>
      </c>
      <c r="E484" s="9" t="s">
        <v>917</v>
      </c>
      <c r="F484" s="74">
        <v>118245274</v>
      </c>
      <c r="G484" s="75">
        <v>2.26337448559671E-2</v>
      </c>
      <c r="H484" s="76">
        <v>5.2782985869977801E-4</v>
      </c>
      <c r="I484" s="75">
        <v>0.15051366515690501</v>
      </c>
      <c r="J484" s="75">
        <v>4.3830186116417799E-2</v>
      </c>
      <c r="K484" s="77">
        <v>4.7370033722574603E-2</v>
      </c>
      <c r="L484" s="75">
        <v>3.2775060459049699</v>
      </c>
      <c r="M484" s="78">
        <v>0.32130827671623102</v>
      </c>
    </row>
    <row r="485" spans="1:13">
      <c r="A485" s="71">
        <v>2018</v>
      </c>
      <c r="B485" s="72" t="s">
        <v>914</v>
      </c>
      <c r="C485" s="73" t="s">
        <v>932</v>
      </c>
      <c r="D485" s="9" t="s">
        <v>1140</v>
      </c>
      <c r="E485" s="9" t="s">
        <v>917</v>
      </c>
      <c r="F485" s="74">
        <v>118245274</v>
      </c>
      <c r="G485" s="75">
        <v>5.7142857142857099E-2</v>
      </c>
      <c r="H485" s="76">
        <v>1.72932747719435E-4</v>
      </c>
      <c r="I485" s="75">
        <v>0.14674151734832799</v>
      </c>
      <c r="J485" s="75">
        <v>3.9702389238574901E-2</v>
      </c>
      <c r="K485" s="77">
        <v>7.5092088680277294E-2</v>
      </c>
      <c r="L485" s="75">
        <v>3.7621227579859999</v>
      </c>
      <c r="M485" s="78">
        <v>0.26329437947043499</v>
      </c>
    </row>
    <row r="486" spans="1:13">
      <c r="A486" s="81">
        <v>2019</v>
      </c>
      <c r="B486" s="72" t="s">
        <v>914</v>
      </c>
      <c r="C486" s="73" t="s">
        <v>930</v>
      </c>
      <c r="D486" s="9" t="s">
        <v>1140</v>
      </c>
      <c r="E486" s="9" t="s">
        <v>917</v>
      </c>
      <c r="F486" s="74">
        <v>118245274</v>
      </c>
      <c r="G486" s="75">
        <v>2.0746887966804999E-2</v>
      </c>
      <c r="H486" s="76">
        <v>5.8896289559248798E-5</v>
      </c>
      <c r="I486" s="75">
        <v>0.18156133626868801</v>
      </c>
      <c r="J486" s="75">
        <v>4.5819211697408803E-2</v>
      </c>
      <c r="K486" s="77">
        <v>6.3075904625396806E-2</v>
      </c>
      <c r="L486" s="75">
        <v>4.2299120647154798</v>
      </c>
      <c r="M486" s="78">
        <v>0.43694728010636003</v>
      </c>
    </row>
    <row r="487" spans="1:13">
      <c r="A487" s="81">
        <v>2019</v>
      </c>
      <c r="B487" s="80" t="s">
        <v>921</v>
      </c>
      <c r="C487" s="73" t="s">
        <v>930</v>
      </c>
      <c r="D487" s="9" t="s">
        <v>1140</v>
      </c>
      <c r="E487" s="9" t="s">
        <v>917</v>
      </c>
      <c r="F487" s="74">
        <v>118245274</v>
      </c>
      <c r="G487" s="75">
        <v>2.0746887966804999E-2</v>
      </c>
      <c r="H487" s="76">
        <v>4.0894567822402499E-5</v>
      </c>
      <c r="I487" s="75">
        <v>0.18903066809588001</v>
      </c>
      <c r="J487" s="75">
        <v>4.6792149313152301E-2</v>
      </c>
      <c r="K487" s="77">
        <v>6.5475646701455795E-2</v>
      </c>
      <c r="L487" s="75">
        <v>4.3883343771133596</v>
      </c>
      <c r="M487" s="78">
        <v>0.47363832653502502</v>
      </c>
    </row>
    <row r="488" spans="1:13">
      <c r="A488" s="81">
        <v>2019</v>
      </c>
      <c r="B488" s="80" t="s">
        <v>921</v>
      </c>
      <c r="C488" s="73" t="s">
        <v>932</v>
      </c>
      <c r="D488" s="9" t="s">
        <v>1141</v>
      </c>
      <c r="E488" s="9" t="s">
        <v>917</v>
      </c>
      <c r="F488" s="74">
        <v>118245341</v>
      </c>
      <c r="G488" s="75">
        <v>1.0288065843621399E-2</v>
      </c>
      <c r="H488" s="76">
        <v>1.7753315642553199E-4</v>
      </c>
      <c r="I488" s="75">
        <v>0.29138952816292402</v>
      </c>
      <c r="J488" s="75">
        <v>7.8677866402886903E-2</v>
      </c>
      <c r="K488" s="77">
        <v>5.4882884322284602E-2</v>
      </c>
      <c r="L488" s="75">
        <v>3.7507205253812201</v>
      </c>
      <c r="M488" s="78">
        <v>1.1218254985815099</v>
      </c>
    </row>
    <row r="489" spans="1:13">
      <c r="A489" s="81">
        <v>2019</v>
      </c>
      <c r="B489" s="72" t="s">
        <v>914</v>
      </c>
      <c r="C489" s="73" t="s">
        <v>932</v>
      </c>
      <c r="D489" s="9" t="s">
        <v>1141</v>
      </c>
      <c r="E489" s="9" t="s">
        <v>917</v>
      </c>
      <c r="F489" s="74">
        <v>118245341</v>
      </c>
      <c r="G489" s="75">
        <v>1.0288065843621399E-2</v>
      </c>
      <c r="H489" s="76">
        <v>8.2136462134370594E-5</v>
      </c>
      <c r="I489" s="75">
        <v>0.29342912723153503</v>
      </c>
      <c r="J489" s="75">
        <v>7.5480557299188594E-2</v>
      </c>
      <c r="K489" s="77">
        <v>6.0296941222510801E-2</v>
      </c>
      <c r="L489" s="75">
        <v>4.0854640074552204</v>
      </c>
      <c r="M489" s="78">
        <v>1.13758503541378</v>
      </c>
    </row>
    <row r="490" spans="1:13">
      <c r="A490" s="81">
        <v>2019</v>
      </c>
      <c r="B490" s="72" t="s">
        <v>914</v>
      </c>
      <c r="C490" s="73" t="s">
        <v>930</v>
      </c>
      <c r="D490" s="9" t="s">
        <v>1141</v>
      </c>
      <c r="E490" s="9" t="s">
        <v>917</v>
      </c>
      <c r="F490" s="74">
        <v>118245341</v>
      </c>
      <c r="G490" s="75">
        <v>1.03734439834025E-2</v>
      </c>
      <c r="H490" s="76">
        <v>1.5731405772190898E-5</v>
      </c>
      <c r="I490" s="75">
        <v>0.32924044051908602</v>
      </c>
      <c r="J490" s="75">
        <v>7.7497319358632702E-2</v>
      </c>
      <c r="K490" s="77">
        <v>7.2156394533628196E-2</v>
      </c>
      <c r="L490" s="75">
        <v>4.8032324667075299</v>
      </c>
      <c r="M490" s="78">
        <v>1.30720417523595</v>
      </c>
    </row>
    <row r="491" spans="1:13">
      <c r="A491" s="81">
        <v>2019</v>
      </c>
      <c r="B491" s="80" t="s">
        <v>921</v>
      </c>
      <c r="C491" s="73" t="s">
        <v>930</v>
      </c>
      <c r="D491" s="9" t="s">
        <v>1141</v>
      </c>
      <c r="E491" s="9" t="s">
        <v>917</v>
      </c>
      <c r="F491" s="74">
        <v>118245341</v>
      </c>
      <c r="G491" s="75">
        <v>1.03734439834025E-2</v>
      </c>
      <c r="H491" s="76">
        <v>1.12995694386792E-5</v>
      </c>
      <c r="I491" s="75">
        <v>0.35381777910562301</v>
      </c>
      <c r="J491" s="75">
        <v>8.2053439307094606E-2</v>
      </c>
      <c r="K491" s="77">
        <v>7.4251116680610602E-2</v>
      </c>
      <c r="L491" s="75">
        <v>4.9469381046553602</v>
      </c>
      <c r="M491" s="78">
        <v>1.50965038604456</v>
      </c>
    </row>
    <row r="492" spans="1:13">
      <c r="A492" s="79">
        <v>2017</v>
      </c>
      <c r="B492" s="80" t="s">
        <v>921</v>
      </c>
      <c r="C492" s="73" t="s">
        <v>996</v>
      </c>
      <c r="D492" s="9" t="s">
        <v>1142</v>
      </c>
      <c r="E492" s="9" t="s">
        <v>917</v>
      </c>
      <c r="F492" s="74">
        <v>118344875</v>
      </c>
      <c r="G492" s="75">
        <v>1.6260162601626001E-2</v>
      </c>
      <c r="H492" s="76">
        <v>7.4520426583684902E-4</v>
      </c>
      <c r="I492" s="75">
        <v>0.154041211804851</v>
      </c>
      <c r="J492" s="75">
        <v>4.6095979334688703E-2</v>
      </c>
      <c r="K492" s="77">
        <v>4.4380525370467903E-2</v>
      </c>
      <c r="L492" s="75">
        <v>3.1277246676994399</v>
      </c>
      <c r="M492" s="78">
        <v>0.46902111272535502</v>
      </c>
    </row>
    <row r="493" spans="1:13">
      <c r="A493" s="81">
        <v>2019</v>
      </c>
      <c r="B493" s="72" t="s">
        <v>914</v>
      </c>
      <c r="C493" s="73" t="s">
        <v>918</v>
      </c>
      <c r="D493" s="9" t="s">
        <v>1142</v>
      </c>
      <c r="E493" s="9" t="s">
        <v>917</v>
      </c>
      <c r="F493" s="74">
        <v>118344875</v>
      </c>
      <c r="G493" s="75">
        <v>1.6460905349794198E-2</v>
      </c>
      <c r="H493" s="76">
        <v>4.03914114575931E-4</v>
      </c>
      <c r="I493" s="75">
        <v>7.8076576196146004</v>
      </c>
      <c r="J493" s="75">
        <v>2.2289476359649698</v>
      </c>
      <c r="K493" s="77">
        <v>4.9239895871453603E-2</v>
      </c>
      <c r="L493" s="75">
        <v>3.3937109703622301</v>
      </c>
      <c r="M493" s="78">
        <v>0.43899706118003801</v>
      </c>
    </row>
    <row r="494" spans="1:13">
      <c r="A494" s="81">
        <v>2019</v>
      </c>
      <c r="B494" s="80" t="s">
        <v>921</v>
      </c>
      <c r="C494" s="73" t="s">
        <v>918</v>
      </c>
      <c r="D494" s="9" t="s">
        <v>1142</v>
      </c>
      <c r="E494" s="9" t="s">
        <v>917</v>
      </c>
      <c r="F494" s="74">
        <v>118344875</v>
      </c>
      <c r="G494" s="75">
        <v>1.6460905349794198E-2</v>
      </c>
      <c r="H494" s="76">
        <v>3.36327430848844E-4</v>
      </c>
      <c r="I494" s="75">
        <v>8.4600993411178393</v>
      </c>
      <c r="J494" s="75">
        <v>2.3852811970040402</v>
      </c>
      <c r="K494" s="77">
        <v>5.0451326879214303E-2</v>
      </c>
      <c r="L494" s="75">
        <v>3.4732377102040699</v>
      </c>
      <c r="M494" s="78">
        <v>0.515431572348094</v>
      </c>
    </row>
    <row r="495" spans="1:13">
      <c r="A495" s="79">
        <v>2017</v>
      </c>
      <c r="B495" s="72" t="s">
        <v>914</v>
      </c>
      <c r="C495" s="73" t="s">
        <v>996</v>
      </c>
      <c r="D495" s="9" t="s">
        <v>1142</v>
      </c>
      <c r="E495" s="9" t="s">
        <v>917</v>
      </c>
      <c r="F495" s="74">
        <v>118344875</v>
      </c>
      <c r="G495" s="75">
        <v>1.6260162601626001E-2</v>
      </c>
      <c r="H495" s="76">
        <v>9.4692320397829897E-5</v>
      </c>
      <c r="I495" s="75">
        <v>0.17750769110520501</v>
      </c>
      <c r="J495" s="75">
        <v>4.6042406193181097E-2</v>
      </c>
      <c r="K495" s="77">
        <v>5.8631251639976602E-2</v>
      </c>
      <c r="L495" s="75">
        <v>4.0236852411032302</v>
      </c>
      <c r="M495" s="78">
        <v>0.622806146299549</v>
      </c>
    </row>
    <row r="496" spans="1:13">
      <c r="A496" s="81">
        <v>2019</v>
      </c>
      <c r="B496" s="72" t="s">
        <v>914</v>
      </c>
      <c r="C496" s="73" t="s">
        <v>932</v>
      </c>
      <c r="D496" s="9" t="s">
        <v>1142</v>
      </c>
      <c r="E496" s="9" t="s">
        <v>917</v>
      </c>
      <c r="F496" s="74">
        <v>118344875</v>
      </c>
      <c r="G496" s="75">
        <v>1.6460905349794198E-2</v>
      </c>
      <c r="H496" s="76">
        <v>7.1490241433435596E-6</v>
      </c>
      <c r="I496" s="75">
        <v>0.228682876793532</v>
      </c>
      <c r="J496" s="75">
        <v>5.18504187138078E-2</v>
      </c>
      <c r="K496" s="77">
        <v>7.6928982804488802E-2</v>
      </c>
      <c r="L496" s="75">
        <v>5.14575323625278</v>
      </c>
      <c r="M496" s="78">
        <v>0.60478142195706197</v>
      </c>
    </row>
    <row r="497" spans="1:13">
      <c r="A497" s="81">
        <v>2019</v>
      </c>
      <c r="B497" s="80" t="s">
        <v>921</v>
      </c>
      <c r="C497" s="73" t="s">
        <v>932</v>
      </c>
      <c r="D497" s="9" t="s">
        <v>1142</v>
      </c>
      <c r="E497" s="9" t="s">
        <v>917</v>
      </c>
      <c r="F497" s="74">
        <v>118344875</v>
      </c>
      <c r="G497" s="75">
        <v>1.6460905349794198E-2</v>
      </c>
      <c r="H497" s="76">
        <v>5.1813320425503298E-6</v>
      </c>
      <c r="I497" s="75">
        <v>0.24439418907101901</v>
      </c>
      <c r="J497" s="75">
        <v>5.4685220693750203E-2</v>
      </c>
      <c r="K497" s="77">
        <v>7.8905952868493903E-2</v>
      </c>
      <c r="L497" s="75">
        <v>5.2855585753201701</v>
      </c>
      <c r="M497" s="78">
        <v>0.69073728459759198</v>
      </c>
    </row>
    <row r="498" spans="1:13">
      <c r="A498" s="81">
        <v>2019</v>
      </c>
      <c r="B498" s="72" t="s">
        <v>914</v>
      </c>
      <c r="C498" s="73" t="s">
        <v>930</v>
      </c>
      <c r="D498" s="9" t="s">
        <v>1142</v>
      </c>
      <c r="E498" s="9" t="s">
        <v>917</v>
      </c>
      <c r="F498" s="74">
        <v>118344875</v>
      </c>
      <c r="G498" s="75">
        <v>1.45228215767635E-2</v>
      </c>
      <c r="H498" s="76">
        <v>3.0459542206261201E-6</v>
      </c>
      <c r="I498" s="75">
        <v>0.25029899685032297</v>
      </c>
      <c r="J498" s="75">
        <v>5.4681664558649E-2</v>
      </c>
      <c r="K498" s="77">
        <v>8.3267550993428002E-2</v>
      </c>
      <c r="L498" s="75">
        <v>5.5162766282090603</v>
      </c>
      <c r="M498" s="78">
        <v>0.69014345146213796</v>
      </c>
    </row>
    <row r="499" spans="1:13">
      <c r="A499" s="81">
        <v>2019</v>
      </c>
      <c r="B499" s="80" t="s">
        <v>921</v>
      </c>
      <c r="C499" s="73" t="s">
        <v>930</v>
      </c>
      <c r="D499" s="9" t="s">
        <v>1142</v>
      </c>
      <c r="E499" s="9" t="s">
        <v>917</v>
      </c>
      <c r="F499" s="74">
        <v>118344875</v>
      </c>
      <c r="G499" s="75">
        <v>1.45228215767635E-2</v>
      </c>
      <c r="H499" s="76">
        <v>4.0924456807977201E-7</v>
      </c>
      <c r="I499" s="75">
        <v>0.29003854358623998</v>
      </c>
      <c r="J499" s="75">
        <v>5.8722403199361402E-2</v>
      </c>
      <c r="K499" s="77">
        <v>9.6270110524016697E-2</v>
      </c>
      <c r="L499" s="75">
        <v>6.3880170762865403</v>
      </c>
      <c r="M499" s="78">
        <v>0.92668596330111797</v>
      </c>
    </row>
    <row r="500" spans="1:13">
      <c r="A500" s="79">
        <v>2017</v>
      </c>
      <c r="B500" s="80" t="s">
        <v>921</v>
      </c>
      <c r="C500" s="73" t="s">
        <v>996</v>
      </c>
      <c r="D500" s="9" t="s">
        <v>1143</v>
      </c>
      <c r="E500" s="9" t="s">
        <v>917</v>
      </c>
      <c r="F500" s="74">
        <v>118344910</v>
      </c>
      <c r="G500" s="75">
        <v>1.6260162601626001E-2</v>
      </c>
      <c r="H500" s="76">
        <v>7.4520426583684902E-4</v>
      </c>
      <c r="I500" s="75">
        <v>0.154041211804851</v>
      </c>
      <c r="J500" s="75">
        <v>4.6095979334688703E-2</v>
      </c>
      <c r="K500" s="77">
        <v>4.4380525370467903E-2</v>
      </c>
      <c r="L500" s="75">
        <v>3.1277246676994399</v>
      </c>
      <c r="M500" s="78">
        <v>0.46902111272535502</v>
      </c>
    </row>
    <row r="501" spans="1:13">
      <c r="A501" s="81">
        <v>2019</v>
      </c>
      <c r="B501" s="72" t="s">
        <v>914</v>
      </c>
      <c r="C501" s="73" t="s">
        <v>918</v>
      </c>
      <c r="D501" s="9" t="s">
        <v>1143</v>
      </c>
      <c r="E501" s="9" t="s">
        <v>917</v>
      </c>
      <c r="F501" s="74">
        <v>118344910</v>
      </c>
      <c r="G501" s="75">
        <v>1.6460905349794198E-2</v>
      </c>
      <c r="H501" s="76">
        <v>4.03914114575931E-4</v>
      </c>
      <c r="I501" s="75">
        <v>7.8076576196146004</v>
      </c>
      <c r="J501" s="75">
        <v>2.2289476359649698</v>
      </c>
      <c r="K501" s="77">
        <v>4.9239895871453603E-2</v>
      </c>
      <c r="L501" s="75">
        <v>3.3937109703622301</v>
      </c>
      <c r="M501" s="78">
        <v>0.45300628679804</v>
      </c>
    </row>
    <row r="502" spans="1:13">
      <c r="A502" s="81">
        <v>2019</v>
      </c>
      <c r="B502" s="80" t="s">
        <v>921</v>
      </c>
      <c r="C502" s="73" t="s">
        <v>918</v>
      </c>
      <c r="D502" s="9" t="s">
        <v>1143</v>
      </c>
      <c r="E502" s="9" t="s">
        <v>917</v>
      </c>
      <c r="F502" s="74">
        <v>118344910</v>
      </c>
      <c r="G502" s="75">
        <v>1.6460905349794198E-2</v>
      </c>
      <c r="H502" s="76">
        <v>3.36327430848844E-4</v>
      </c>
      <c r="I502" s="75">
        <v>8.4600993411178393</v>
      </c>
      <c r="J502" s="75">
        <v>2.3852811970040402</v>
      </c>
      <c r="K502" s="77">
        <v>5.0451326879214303E-2</v>
      </c>
      <c r="L502" s="75">
        <v>3.4732377102040699</v>
      </c>
      <c r="M502" s="78">
        <v>0.53187996762494705</v>
      </c>
    </row>
    <row r="503" spans="1:13">
      <c r="A503" s="79">
        <v>2017</v>
      </c>
      <c r="B503" s="72" t="s">
        <v>914</v>
      </c>
      <c r="C503" s="73" t="s">
        <v>996</v>
      </c>
      <c r="D503" s="9" t="s">
        <v>1143</v>
      </c>
      <c r="E503" s="9" t="s">
        <v>917</v>
      </c>
      <c r="F503" s="74">
        <v>118344910</v>
      </c>
      <c r="G503" s="75">
        <v>1.6260162601626001E-2</v>
      </c>
      <c r="H503" s="76">
        <v>9.4692320397829897E-5</v>
      </c>
      <c r="I503" s="75">
        <v>0.17750769110520501</v>
      </c>
      <c r="J503" s="75">
        <v>4.6042406193181097E-2</v>
      </c>
      <c r="K503" s="77">
        <v>5.8631251639976602E-2</v>
      </c>
      <c r="L503" s="75">
        <v>4.0236852411032302</v>
      </c>
      <c r="M503" s="78">
        <v>0.622806146299549</v>
      </c>
    </row>
    <row r="504" spans="1:13">
      <c r="A504" s="81">
        <v>2019</v>
      </c>
      <c r="B504" s="72" t="s">
        <v>914</v>
      </c>
      <c r="C504" s="73" t="s">
        <v>932</v>
      </c>
      <c r="D504" s="9" t="s">
        <v>1143</v>
      </c>
      <c r="E504" s="9" t="s">
        <v>917</v>
      </c>
      <c r="F504" s="74">
        <v>118344910</v>
      </c>
      <c r="G504" s="75">
        <v>1.6460905349794198E-2</v>
      </c>
      <c r="H504" s="76">
        <v>7.1490241433435596E-6</v>
      </c>
      <c r="I504" s="75">
        <v>0.228682876793532</v>
      </c>
      <c r="J504" s="75">
        <v>5.18504187138078E-2</v>
      </c>
      <c r="K504" s="77">
        <v>7.6928982804488802E-2</v>
      </c>
      <c r="L504" s="75">
        <v>5.14575323625278</v>
      </c>
      <c r="M504" s="78">
        <v>0.62408113974332202</v>
      </c>
    </row>
    <row r="505" spans="1:13">
      <c r="A505" s="81">
        <v>2019</v>
      </c>
      <c r="B505" s="80" t="s">
        <v>921</v>
      </c>
      <c r="C505" s="73" t="s">
        <v>932</v>
      </c>
      <c r="D505" s="9" t="s">
        <v>1143</v>
      </c>
      <c r="E505" s="9" t="s">
        <v>917</v>
      </c>
      <c r="F505" s="74">
        <v>118344910</v>
      </c>
      <c r="G505" s="75">
        <v>1.6460905349794198E-2</v>
      </c>
      <c r="H505" s="76">
        <v>5.1813320425503298E-6</v>
      </c>
      <c r="I505" s="75">
        <v>0.24439418907101901</v>
      </c>
      <c r="J505" s="75">
        <v>5.4685220693750203E-2</v>
      </c>
      <c r="K505" s="77">
        <v>7.8905952868493903E-2</v>
      </c>
      <c r="L505" s="75">
        <v>5.2855585753201701</v>
      </c>
      <c r="M505" s="78">
        <v>0.71278001635684896</v>
      </c>
    </row>
    <row r="506" spans="1:13">
      <c r="A506" s="81">
        <v>2019</v>
      </c>
      <c r="B506" s="72" t="s">
        <v>914</v>
      </c>
      <c r="C506" s="73" t="s">
        <v>930</v>
      </c>
      <c r="D506" s="9" t="s">
        <v>1143</v>
      </c>
      <c r="E506" s="9" t="s">
        <v>917</v>
      </c>
      <c r="F506" s="74">
        <v>118344910</v>
      </c>
      <c r="G506" s="75">
        <v>1.45228215767635E-2</v>
      </c>
      <c r="H506" s="76">
        <v>3.0459542206261201E-6</v>
      </c>
      <c r="I506" s="75">
        <v>0.25029899685032297</v>
      </c>
      <c r="J506" s="75">
        <v>5.4681664558649E-2</v>
      </c>
      <c r="K506" s="77">
        <v>8.3267550993428002E-2</v>
      </c>
      <c r="L506" s="75">
        <v>5.5162766282090603</v>
      </c>
      <c r="M506" s="78">
        <v>0.71150861846722802</v>
      </c>
    </row>
    <row r="507" spans="1:13">
      <c r="A507" s="81">
        <v>2019</v>
      </c>
      <c r="B507" s="80" t="s">
        <v>921</v>
      </c>
      <c r="C507" s="73" t="s">
        <v>930</v>
      </c>
      <c r="D507" s="9" t="s">
        <v>1143</v>
      </c>
      <c r="E507" s="9" t="s">
        <v>917</v>
      </c>
      <c r="F507" s="74">
        <v>118344910</v>
      </c>
      <c r="G507" s="75">
        <v>1.45228215767635E-2</v>
      </c>
      <c r="H507" s="76">
        <v>4.0924456807977201E-7</v>
      </c>
      <c r="I507" s="75">
        <v>0.29003854358623998</v>
      </c>
      <c r="J507" s="75">
        <v>5.8722403199361402E-2</v>
      </c>
      <c r="K507" s="77">
        <v>9.6270110524016697E-2</v>
      </c>
      <c r="L507" s="75">
        <v>6.3880170762865403</v>
      </c>
      <c r="M507" s="78">
        <v>0.95537391263289095</v>
      </c>
    </row>
    <row r="508" spans="1:13">
      <c r="A508" s="79">
        <v>2017</v>
      </c>
      <c r="B508" s="80" t="s">
        <v>921</v>
      </c>
      <c r="C508" s="73" t="s">
        <v>996</v>
      </c>
      <c r="D508" s="9" t="s">
        <v>1144</v>
      </c>
      <c r="E508" s="9" t="s">
        <v>917</v>
      </c>
      <c r="F508" s="74">
        <v>118344915</v>
      </c>
      <c r="G508" s="75">
        <v>1.6260162601626001E-2</v>
      </c>
      <c r="H508" s="76">
        <v>7.4520426583684902E-4</v>
      </c>
      <c r="I508" s="75">
        <v>0.154041211804851</v>
      </c>
      <c r="J508" s="75">
        <v>4.6095979334688703E-2</v>
      </c>
      <c r="K508" s="77">
        <v>4.4380525370467903E-2</v>
      </c>
      <c r="L508" s="75">
        <v>3.1277246676994399</v>
      </c>
      <c r="M508" s="78">
        <v>0.36164046056996602</v>
      </c>
    </row>
    <row r="509" spans="1:13">
      <c r="A509" s="81">
        <v>2019</v>
      </c>
      <c r="B509" s="72" t="s">
        <v>914</v>
      </c>
      <c r="C509" s="73" t="s">
        <v>918</v>
      </c>
      <c r="D509" s="9" t="s">
        <v>1144</v>
      </c>
      <c r="E509" s="9" t="s">
        <v>917</v>
      </c>
      <c r="F509" s="74">
        <v>118344915</v>
      </c>
      <c r="G509" s="75">
        <v>1.6460905349794198E-2</v>
      </c>
      <c r="H509" s="76">
        <v>4.03914114575931E-4</v>
      </c>
      <c r="I509" s="75">
        <v>7.8076576196146004</v>
      </c>
      <c r="J509" s="75">
        <v>2.2289476359649698</v>
      </c>
      <c r="K509" s="77">
        <v>4.9239895871453603E-2</v>
      </c>
      <c r="L509" s="75">
        <v>3.3937109703622301</v>
      </c>
      <c r="M509" s="78">
        <v>0.25858179055528502</v>
      </c>
    </row>
    <row r="510" spans="1:13">
      <c r="A510" s="81">
        <v>2019</v>
      </c>
      <c r="B510" s="80" t="s">
        <v>921</v>
      </c>
      <c r="C510" s="73" t="s">
        <v>918</v>
      </c>
      <c r="D510" s="9" t="s">
        <v>1144</v>
      </c>
      <c r="E510" s="9" t="s">
        <v>917</v>
      </c>
      <c r="F510" s="74">
        <v>118344915</v>
      </c>
      <c r="G510" s="75">
        <v>1.6460905349794198E-2</v>
      </c>
      <c r="H510" s="76">
        <v>3.36327430848844E-4</v>
      </c>
      <c r="I510" s="75">
        <v>8.4600993411178393</v>
      </c>
      <c r="J510" s="75">
        <v>2.3852811970040402</v>
      </c>
      <c r="K510" s="77">
        <v>5.0451326879214303E-2</v>
      </c>
      <c r="L510" s="75">
        <v>3.4732377102040699</v>
      </c>
      <c r="M510" s="78">
        <v>0.303603897776063</v>
      </c>
    </row>
    <row r="511" spans="1:13">
      <c r="A511" s="79">
        <v>2017</v>
      </c>
      <c r="B511" s="72" t="s">
        <v>914</v>
      </c>
      <c r="C511" s="73" t="s">
        <v>996</v>
      </c>
      <c r="D511" s="9" t="s">
        <v>1144</v>
      </c>
      <c r="E511" s="9" t="s">
        <v>917</v>
      </c>
      <c r="F511" s="74">
        <v>118344915</v>
      </c>
      <c r="G511" s="75">
        <v>1.6260162601626001E-2</v>
      </c>
      <c r="H511" s="76">
        <v>9.4692320397829897E-5</v>
      </c>
      <c r="I511" s="75">
        <v>0.17750769110520501</v>
      </c>
      <c r="J511" s="75">
        <v>4.6042406193181097E-2</v>
      </c>
      <c r="K511" s="77">
        <v>5.8631251639976602E-2</v>
      </c>
      <c r="L511" s="75">
        <v>4.0236852411032302</v>
      </c>
      <c r="M511" s="78">
        <v>0.48021697847419398</v>
      </c>
    </row>
    <row r="512" spans="1:13">
      <c r="A512" s="81">
        <v>2019</v>
      </c>
      <c r="B512" s="72" t="s">
        <v>914</v>
      </c>
      <c r="C512" s="73" t="s">
        <v>932</v>
      </c>
      <c r="D512" s="9" t="s">
        <v>1144</v>
      </c>
      <c r="E512" s="9" t="s">
        <v>917</v>
      </c>
      <c r="F512" s="74">
        <v>118344915</v>
      </c>
      <c r="G512" s="75">
        <v>1.6460905349794198E-2</v>
      </c>
      <c r="H512" s="76">
        <v>7.1490241433435596E-6</v>
      </c>
      <c r="I512" s="75">
        <v>0.228682876793532</v>
      </c>
      <c r="J512" s="75">
        <v>5.18504187138078E-2</v>
      </c>
      <c r="K512" s="77">
        <v>7.6928982804488802E-2</v>
      </c>
      <c r="L512" s="75">
        <v>5.14575323625278</v>
      </c>
      <c r="M512" s="78">
        <v>0.35623350772294299</v>
      </c>
    </row>
    <row r="513" spans="1:13">
      <c r="A513" s="81">
        <v>2019</v>
      </c>
      <c r="B513" s="80" t="s">
        <v>921</v>
      </c>
      <c r="C513" s="73" t="s">
        <v>932</v>
      </c>
      <c r="D513" s="9" t="s">
        <v>1144</v>
      </c>
      <c r="E513" s="9" t="s">
        <v>917</v>
      </c>
      <c r="F513" s="74">
        <v>118344915</v>
      </c>
      <c r="G513" s="75">
        <v>1.6460905349794198E-2</v>
      </c>
      <c r="H513" s="76">
        <v>5.1813320425503298E-6</v>
      </c>
      <c r="I513" s="75">
        <v>0.24439418907101901</v>
      </c>
      <c r="J513" s="75">
        <v>5.4685220693750203E-2</v>
      </c>
      <c r="K513" s="77">
        <v>7.8905952868493903E-2</v>
      </c>
      <c r="L513" s="75">
        <v>5.2855585753201701</v>
      </c>
      <c r="M513" s="78">
        <v>0.40686396253866902</v>
      </c>
    </row>
    <row r="514" spans="1:13">
      <c r="A514" s="81">
        <v>2019</v>
      </c>
      <c r="B514" s="72" t="s">
        <v>914</v>
      </c>
      <c r="C514" s="73" t="s">
        <v>930</v>
      </c>
      <c r="D514" s="9" t="s">
        <v>1144</v>
      </c>
      <c r="E514" s="9" t="s">
        <v>917</v>
      </c>
      <c r="F514" s="74">
        <v>118344915</v>
      </c>
      <c r="G514" s="75">
        <v>1.45228215767635E-2</v>
      </c>
      <c r="H514" s="76">
        <v>3.0459542206261201E-6</v>
      </c>
      <c r="I514" s="75">
        <v>0.25029899685032297</v>
      </c>
      <c r="J514" s="75">
        <v>5.4681664558649E-2</v>
      </c>
      <c r="K514" s="77">
        <v>8.3267550993428002E-2</v>
      </c>
      <c r="L514" s="75">
        <v>5.5162766282090603</v>
      </c>
      <c r="M514" s="78">
        <v>0.37845479917652203</v>
      </c>
    </row>
    <row r="515" spans="1:13">
      <c r="A515" s="81">
        <v>2019</v>
      </c>
      <c r="B515" s="80" t="s">
        <v>921</v>
      </c>
      <c r="C515" s="73" t="s">
        <v>930</v>
      </c>
      <c r="D515" s="9" t="s">
        <v>1144</v>
      </c>
      <c r="E515" s="9" t="s">
        <v>917</v>
      </c>
      <c r="F515" s="74">
        <v>118344915</v>
      </c>
      <c r="G515" s="75">
        <v>1.45228215767635E-2</v>
      </c>
      <c r="H515" s="76">
        <v>4.0924456807977201E-7</v>
      </c>
      <c r="I515" s="75">
        <v>0.29003854358623998</v>
      </c>
      <c r="J515" s="75">
        <v>5.8722403199361402E-2</v>
      </c>
      <c r="K515" s="77">
        <v>9.6270110524016697E-2</v>
      </c>
      <c r="L515" s="75">
        <v>6.3880170762865403</v>
      </c>
      <c r="M515" s="78">
        <v>0.50816790248145405</v>
      </c>
    </row>
    <row r="516" spans="1:13">
      <c r="A516" s="81">
        <v>2019</v>
      </c>
      <c r="B516" s="72" t="s">
        <v>914</v>
      </c>
      <c r="C516" s="73" t="s">
        <v>932</v>
      </c>
      <c r="D516" s="9" t="s">
        <v>1145</v>
      </c>
      <c r="E516" s="9" t="s">
        <v>917</v>
      </c>
      <c r="F516" s="74">
        <v>118344928</v>
      </c>
      <c r="G516" s="75">
        <v>2.4691358024691398E-2</v>
      </c>
      <c r="H516" s="76">
        <v>3.6445025756084401E-4</v>
      </c>
      <c r="I516" s="75">
        <v>0.145298603913838</v>
      </c>
      <c r="J516" s="75">
        <v>4.1173447262697303E-2</v>
      </c>
      <c r="K516" s="77">
        <v>4.9957555459095297E-2</v>
      </c>
      <c r="L516" s="75">
        <v>3.4383617385147902</v>
      </c>
      <c r="M516" s="78">
        <v>0.21575872396175899</v>
      </c>
    </row>
    <row r="517" spans="1:13">
      <c r="A517" s="81">
        <v>2019</v>
      </c>
      <c r="B517" s="80" t="s">
        <v>921</v>
      </c>
      <c r="C517" s="73" t="s">
        <v>932</v>
      </c>
      <c r="D517" s="9" t="s">
        <v>1145</v>
      </c>
      <c r="E517" s="9" t="s">
        <v>917</v>
      </c>
      <c r="F517" s="74">
        <v>118344928</v>
      </c>
      <c r="G517" s="75">
        <v>2.4691358024691398E-2</v>
      </c>
      <c r="H517" s="76">
        <v>1.9620575158439601E-4</v>
      </c>
      <c r="I517" s="75">
        <v>0.15637761857642199</v>
      </c>
      <c r="J517" s="75">
        <v>4.2499899379272697E-2</v>
      </c>
      <c r="K517" s="77">
        <v>5.4190737716188001E-2</v>
      </c>
      <c r="L517" s="75">
        <v>3.7072882658411199</v>
      </c>
      <c r="M517" s="78">
        <v>0.24991635165156001</v>
      </c>
    </row>
    <row r="518" spans="1:13">
      <c r="A518" s="81">
        <v>2019</v>
      </c>
      <c r="B518" s="72" t="s">
        <v>914</v>
      </c>
      <c r="C518" s="73" t="s">
        <v>930</v>
      </c>
      <c r="D518" s="9" t="s">
        <v>1145</v>
      </c>
      <c r="E518" s="9" t="s">
        <v>917</v>
      </c>
      <c r="F518" s="74">
        <v>118344928</v>
      </c>
      <c r="G518" s="75">
        <v>2.28215767634855E-2</v>
      </c>
      <c r="H518" s="76">
        <v>6.47143884343428E-5</v>
      </c>
      <c r="I518" s="75">
        <v>0.16710248258833399</v>
      </c>
      <c r="J518" s="75">
        <v>4.2397515401830899E-2</v>
      </c>
      <c r="K518" s="77">
        <v>6.24232730304475E-2</v>
      </c>
      <c r="L518" s="75">
        <v>4.1889991486525702</v>
      </c>
      <c r="M518" s="78">
        <v>0.26775717228752399</v>
      </c>
    </row>
    <row r="519" spans="1:13">
      <c r="A519" s="79">
        <v>2017</v>
      </c>
      <c r="B519" s="80" t="s">
        <v>921</v>
      </c>
      <c r="C519" s="73" t="s">
        <v>996</v>
      </c>
      <c r="D519" s="9" t="s">
        <v>1145</v>
      </c>
      <c r="E519" s="9" t="s">
        <v>917</v>
      </c>
      <c r="F519" s="74">
        <v>118344928</v>
      </c>
      <c r="G519" s="75">
        <v>2.4390243902439001E-2</v>
      </c>
      <c r="H519" s="76">
        <v>5.3118011193324102E-5</v>
      </c>
      <c r="I519" s="75">
        <v>0.15070241084566399</v>
      </c>
      <c r="J519" s="75">
        <v>3.7833663288581801E-2</v>
      </c>
      <c r="K519" s="77">
        <v>6.2462324789955601E-2</v>
      </c>
      <c r="L519" s="75">
        <v>4.2747581938797596</v>
      </c>
      <c r="M519" s="78">
        <v>0.40766802451279399</v>
      </c>
    </row>
    <row r="520" spans="1:13">
      <c r="A520" s="79">
        <v>2017</v>
      </c>
      <c r="B520" s="72" t="s">
        <v>914</v>
      </c>
      <c r="C520" s="73" t="s">
        <v>996</v>
      </c>
      <c r="D520" s="9" t="s">
        <v>1145</v>
      </c>
      <c r="E520" s="9" t="s">
        <v>917</v>
      </c>
      <c r="F520" s="74">
        <v>118344928</v>
      </c>
      <c r="G520" s="75">
        <v>2.4390243902439001E-2</v>
      </c>
      <c r="H520" s="76">
        <v>2.3023453085919701E-5</v>
      </c>
      <c r="I520" s="75">
        <v>0.15826572899625699</v>
      </c>
      <c r="J520" s="75">
        <v>3.7958929840832101E-2</v>
      </c>
      <c r="K520" s="77">
        <v>6.8226982322241295E-2</v>
      </c>
      <c r="L520" s="75">
        <v>4.6378295397985498</v>
      </c>
      <c r="M520" s="78">
        <v>0.44961419488548199</v>
      </c>
    </row>
    <row r="521" spans="1:13">
      <c r="A521" s="81">
        <v>2019</v>
      </c>
      <c r="B521" s="80" t="s">
        <v>921</v>
      </c>
      <c r="C521" s="73" t="s">
        <v>930</v>
      </c>
      <c r="D521" s="9" t="s">
        <v>1145</v>
      </c>
      <c r="E521" s="9" t="s">
        <v>917</v>
      </c>
      <c r="F521" s="74">
        <v>118344928</v>
      </c>
      <c r="G521" s="75">
        <v>2.28215767634855E-2</v>
      </c>
      <c r="H521" s="76">
        <v>1.6466776605125702E-5</v>
      </c>
      <c r="I521" s="75">
        <v>0.18695542198253501</v>
      </c>
      <c r="J521" s="75">
        <v>4.4152761270826998E-2</v>
      </c>
      <c r="K521" s="77">
        <v>7.1694995556489893E-2</v>
      </c>
      <c r="L521" s="75">
        <v>4.7833914062713196</v>
      </c>
      <c r="M521" s="78">
        <v>0.33515942631560403</v>
      </c>
    </row>
    <row r="522" spans="1:13">
      <c r="A522" s="79">
        <v>2017</v>
      </c>
      <c r="B522" s="80" t="s">
        <v>921</v>
      </c>
      <c r="C522" s="73" t="s">
        <v>996</v>
      </c>
      <c r="D522" s="9" t="s">
        <v>1146</v>
      </c>
      <c r="E522" s="9" t="s">
        <v>917</v>
      </c>
      <c r="F522" s="74">
        <v>118344941</v>
      </c>
      <c r="G522" s="75">
        <v>1.6260162601626001E-2</v>
      </c>
      <c r="H522" s="76">
        <v>7.4520426583684902E-4</v>
      </c>
      <c r="I522" s="75">
        <v>0.154041211804851</v>
      </c>
      <c r="J522" s="75">
        <v>4.6095979334688703E-2</v>
      </c>
      <c r="K522" s="77">
        <v>4.4380525370467903E-2</v>
      </c>
      <c r="L522" s="75">
        <v>3.1277246676994399</v>
      </c>
      <c r="M522" s="78">
        <v>0.37042840526291598</v>
      </c>
    </row>
    <row r="523" spans="1:13">
      <c r="A523" s="81">
        <v>2019</v>
      </c>
      <c r="B523" s="72" t="s">
        <v>914</v>
      </c>
      <c r="C523" s="73" t="s">
        <v>918</v>
      </c>
      <c r="D523" s="9" t="s">
        <v>1146</v>
      </c>
      <c r="E523" s="9" t="s">
        <v>917</v>
      </c>
      <c r="F523" s="74">
        <v>118344941</v>
      </c>
      <c r="G523" s="75">
        <v>1.6460905349794198E-2</v>
      </c>
      <c r="H523" s="76">
        <v>4.03914114575931E-4</v>
      </c>
      <c r="I523" s="75">
        <v>7.8076576196146004</v>
      </c>
      <c r="J523" s="75">
        <v>2.2289476359649698</v>
      </c>
      <c r="K523" s="77">
        <v>4.9239895871453603E-2</v>
      </c>
      <c r="L523" s="75">
        <v>3.3937109703622301</v>
      </c>
      <c r="M523" s="78">
        <v>0.63834958147868304</v>
      </c>
    </row>
    <row r="524" spans="1:13">
      <c r="A524" s="81">
        <v>2019</v>
      </c>
      <c r="B524" s="80" t="s">
        <v>921</v>
      </c>
      <c r="C524" s="73" t="s">
        <v>918</v>
      </c>
      <c r="D524" s="9" t="s">
        <v>1146</v>
      </c>
      <c r="E524" s="9" t="s">
        <v>917</v>
      </c>
      <c r="F524" s="74">
        <v>118344941</v>
      </c>
      <c r="G524" s="75">
        <v>1.6460905349794198E-2</v>
      </c>
      <c r="H524" s="76">
        <v>3.36327430848844E-4</v>
      </c>
      <c r="I524" s="75">
        <v>8.4600993411178393</v>
      </c>
      <c r="J524" s="75">
        <v>2.3852811970040402</v>
      </c>
      <c r="K524" s="77">
        <v>5.0451326879214303E-2</v>
      </c>
      <c r="L524" s="75">
        <v>3.4732377102040699</v>
      </c>
      <c r="M524" s="78">
        <v>0.749493692747907</v>
      </c>
    </row>
    <row r="525" spans="1:13">
      <c r="A525" s="79">
        <v>2017</v>
      </c>
      <c r="B525" s="72" t="s">
        <v>914</v>
      </c>
      <c r="C525" s="73" t="s">
        <v>996</v>
      </c>
      <c r="D525" s="9" t="s">
        <v>1146</v>
      </c>
      <c r="E525" s="9" t="s">
        <v>917</v>
      </c>
      <c r="F525" s="74">
        <v>118344941</v>
      </c>
      <c r="G525" s="75">
        <v>1.6260162601626001E-2</v>
      </c>
      <c r="H525" s="76">
        <v>9.4692320397829897E-5</v>
      </c>
      <c r="I525" s="75">
        <v>0.17750769110520501</v>
      </c>
      <c r="J525" s="75">
        <v>4.6042406193181097E-2</v>
      </c>
      <c r="K525" s="77">
        <v>5.8631251639976602E-2</v>
      </c>
      <c r="L525" s="75">
        <v>4.0236852411032302</v>
      </c>
      <c r="M525" s="78">
        <v>0.49188635927521301</v>
      </c>
    </row>
    <row r="526" spans="1:13">
      <c r="A526" s="81">
        <v>2019</v>
      </c>
      <c r="B526" s="72" t="s">
        <v>914</v>
      </c>
      <c r="C526" s="73" t="s">
        <v>932</v>
      </c>
      <c r="D526" s="9" t="s">
        <v>1146</v>
      </c>
      <c r="E526" s="9" t="s">
        <v>917</v>
      </c>
      <c r="F526" s="74">
        <v>118344941</v>
      </c>
      <c r="G526" s="75">
        <v>1.6460905349794198E-2</v>
      </c>
      <c r="H526" s="76">
        <v>7.1490241433435596E-6</v>
      </c>
      <c r="I526" s="75">
        <v>0.228682876793532</v>
      </c>
      <c r="J526" s="75">
        <v>5.18504187138078E-2</v>
      </c>
      <c r="K526" s="77">
        <v>7.6928982804488802E-2</v>
      </c>
      <c r="L526" s="75">
        <v>5.14575323625278</v>
      </c>
      <c r="M526" s="78">
        <v>0.879418113995174</v>
      </c>
    </row>
    <row r="527" spans="1:13">
      <c r="A527" s="81">
        <v>2019</v>
      </c>
      <c r="B527" s="80" t="s">
        <v>921</v>
      </c>
      <c r="C527" s="73" t="s">
        <v>932</v>
      </c>
      <c r="D527" s="9" t="s">
        <v>1146</v>
      </c>
      <c r="E527" s="9" t="s">
        <v>917</v>
      </c>
      <c r="F527" s="74">
        <v>118344941</v>
      </c>
      <c r="G527" s="75">
        <v>1.6460905349794198E-2</v>
      </c>
      <c r="H527" s="76">
        <v>5.1813320425503298E-6</v>
      </c>
      <c r="I527" s="75">
        <v>0.24439418907101901</v>
      </c>
      <c r="J527" s="75">
        <v>5.4685220693750203E-2</v>
      </c>
      <c r="K527" s="77">
        <v>7.8905952868493903E-2</v>
      </c>
      <c r="L527" s="75">
        <v>5.2855585753201701</v>
      </c>
      <c r="M527" s="78">
        <v>1.0044073082160401</v>
      </c>
    </row>
    <row r="528" spans="1:13">
      <c r="A528" s="81">
        <v>2019</v>
      </c>
      <c r="B528" s="72" t="s">
        <v>914</v>
      </c>
      <c r="C528" s="73" t="s">
        <v>930</v>
      </c>
      <c r="D528" s="9" t="s">
        <v>1146</v>
      </c>
      <c r="E528" s="9" t="s">
        <v>917</v>
      </c>
      <c r="F528" s="74">
        <v>118344941</v>
      </c>
      <c r="G528" s="75">
        <v>1.45228215767635E-2</v>
      </c>
      <c r="H528" s="76">
        <v>3.0459542206261201E-6</v>
      </c>
      <c r="I528" s="75">
        <v>0.25029899685032297</v>
      </c>
      <c r="J528" s="75">
        <v>5.4681664558649E-2</v>
      </c>
      <c r="K528" s="77">
        <v>8.3267550993428002E-2</v>
      </c>
      <c r="L528" s="75">
        <v>5.5162766282090603</v>
      </c>
      <c r="M528" s="78">
        <v>0.97813619125120099</v>
      </c>
    </row>
    <row r="529" spans="1:13">
      <c r="A529" s="81">
        <v>2019</v>
      </c>
      <c r="B529" s="80" t="s">
        <v>921</v>
      </c>
      <c r="C529" s="73" t="s">
        <v>930</v>
      </c>
      <c r="D529" s="9" t="s">
        <v>1146</v>
      </c>
      <c r="E529" s="9" t="s">
        <v>917</v>
      </c>
      <c r="F529" s="74">
        <v>118344941</v>
      </c>
      <c r="G529" s="75">
        <v>1.45228215767635E-2</v>
      </c>
      <c r="H529" s="76">
        <v>4.0924456807977201E-7</v>
      </c>
      <c r="I529" s="75">
        <v>0.29003854358623998</v>
      </c>
      <c r="J529" s="75">
        <v>5.8722403199361402E-2</v>
      </c>
      <c r="K529" s="77">
        <v>9.6270110524016697E-2</v>
      </c>
      <c r="L529" s="75">
        <v>6.3880170762865403</v>
      </c>
      <c r="M529" s="78">
        <v>1.3133864803164499</v>
      </c>
    </row>
    <row r="530" spans="1:13">
      <c r="A530" s="79">
        <v>2017</v>
      </c>
      <c r="B530" s="72" t="s">
        <v>914</v>
      </c>
      <c r="C530" s="73" t="s">
        <v>996</v>
      </c>
      <c r="D530" s="9" t="s">
        <v>1147</v>
      </c>
      <c r="E530" s="9" t="s">
        <v>917</v>
      </c>
      <c r="F530" s="74">
        <v>118364681</v>
      </c>
      <c r="G530" s="75">
        <v>2.23577235772358E-2</v>
      </c>
      <c r="H530" s="76">
        <v>8.6389097403236201E-4</v>
      </c>
      <c r="I530" s="75">
        <v>0.126354674973152</v>
      </c>
      <c r="J530" s="75">
        <v>3.8243191066486097E-2</v>
      </c>
      <c r="K530" s="77">
        <v>4.3404921945311301E-2</v>
      </c>
      <c r="L530" s="75">
        <v>3.0635410634977598</v>
      </c>
      <c r="M530" s="78">
        <v>0.24926115416214301</v>
      </c>
    </row>
    <row r="531" spans="1:13">
      <c r="A531" s="71">
        <v>2018</v>
      </c>
      <c r="B531" s="72" t="s">
        <v>914</v>
      </c>
      <c r="C531" s="73" t="s">
        <v>932</v>
      </c>
      <c r="D531" s="9" t="s">
        <v>1147</v>
      </c>
      <c r="E531" s="9" t="s">
        <v>917</v>
      </c>
      <c r="F531" s="74">
        <v>118364681</v>
      </c>
      <c r="G531" s="75">
        <v>5.7142857142857099E-2</v>
      </c>
      <c r="H531" s="76">
        <v>4.88627342846654E-4</v>
      </c>
      <c r="I531" s="75">
        <v>0.13644618363889799</v>
      </c>
      <c r="J531" s="75">
        <v>3.9650828122929603E-2</v>
      </c>
      <c r="K531" s="77">
        <v>6.5428845040225406E-2</v>
      </c>
      <c r="L531" s="75">
        <v>3.3110222342206099</v>
      </c>
      <c r="M531" s="78">
        <v>0.19148605740602401</v>
      </c>
    </row>
    <row r="532" spans="1:13">
      <c r="A532" s="81">
        <v>2019</v>
      </c>
      <c r="B532" s="80" t="s">
        <v>921</v>
      </c>
      <c r="C532" s="73" t="s">
        <v>932</v>
      </c>
      <c r="D532" s="9" t="s">
        <v>1147</v>
      </c>
      <c r="E532" s="9" t="s">
        <v>917</v>
      </c>
      <c r="F532" s="74">
        <v>118364681</v>
      </c>
      <c r="G532" s="75">
        <v>2.26337448559671E-2</v>
      </c>
      <c r="H532" s="76">
        <v>9.0542300762904898E-5</v>
      </c>
      <c r="I532" s="75">
        <v>0.168979481883444</v>
      </c>
      <c r="J532" s="75">
        <v>4.3756555989847901E-2</v>
      </c>
      <c r="K532" s="77">
        <v>5.9527363744153003E-2</v>
      </c>
      <c r="L532" s="75">
        <v>4.0431484738794401</v>
      </c>
      <c r="M532" s="78">
        <v>0.14939486880757</v>
      </c>
    </row>
    <row r="533" spans="1:13">
      <c r="A533" s="81">
        <v>2019</v>
      </c>
      <c r="B533" s="72" t="s">
        <v>914</v>
      </c>
      <c r="C533" s="73" t="s">
        <v>932</v>
      </c>
      <c r="D533" s="9" t="s">
        <v>1147</v>
      </c>
      <c r="E533" s="9" t="s">
        <v>917</v>
      </c>
      <c r="F533" s="74">
        <v>118364681</v>
      </c>
      <c r="G533" s="75">
        <v>2.26337448559671E-2</v>
      </c>
      <c r="H533" s="76">
        <v>8.1326771018152996E-5</v>
      </c>
      <c r="I533" s="75">
        <v>0.163757108351686</v>
      </c>
      <c r="J533" s="75">
        <v>4.20996362391284E-2</v>
      </c>
      <c r="K533" s="77">
        <v>6.0365255888466002E-2</v>
      </c>
      <c r="L533" s="75">
        <v>4.0897664704987804</v>
      </c>
      <c r="M533" s="78">
        <v>0.14030335450383299</v>
      </c>
    </row>
    <row r="534" spans="1:13">
      <c r="A534" s="81">
        <v>2019</v>
      </c>
      <c r="B534" s="72" t="s">
        <v>914</v>
      </c>
      <c r="C534" s="73" t="s">
        <v>930</v>
      </c>
      <c r="D534" s="9" t="s">
        <v>1147</v>
      </c>
      <c r="E534" s="9" t="s">
        <v>917</v>
      </c>
      <c r="F534" s="74">
        <v>118364681</v>
      </c>
      <c r="G534" s="75">
        <v>2.0746887966804999E-2</v>
      </c>
      <c r="H534" s="76">
        <v>2.3114786315743098E-6</v>
      </c>
      <c r="I534" s="75">
        <v>0.202193102894378</v>
      </c>
      <c r="J534" s="75">
        <v>4.36687595664405E-2</v>
      </c>
      <c r="K534" s="77">
        <v>8.5113923838226496E-2</v>
      </c>
      <c r="L534" s="75">
        <v>5.6361101170354404</v>
      </c>
      <c r="M534" s="78">
        <v>0.20114303072852599</v>
      </c>
    </row>
    <row r="535" spans="1:13">
      <c r="A535" s="81">
        <v>2019</v>
      </c>
      <c r="B535" s="80" t="s">
        <v>921</v>
      </c>
      <c r="C535" s="73" t="s">
        <v>930</v>
      </c>
      <c r="D535" s="9" t="s">
        <v>1147</v>
      </c>
      <c r="E535" s="9" t="s">
        <v>917</v>
      </c>
      <c r="F535" s="74">
        <v>118364681</v>
      </c>
      <c r="G535" s="75">
        <v>2.0746887966804999E-2</v>
      </c>
      <c r="H535" s="76">
        <v>5.3393238486552901E-7</v>
      </c>
      <c r="I535" s="75">
        <v>0.22508476523972201</v>
      </c>
      <c r="J535" s="75">
        <v>4.6008384980158398E-2</v>
      </c>
      <c r="K535" s="77">
        <v>9.4539726590493506E-2</v>
      </c>
      <c r="L535" s="75">
        <v>6.2725137368647799</v>
      </c>
      <c r="M535" s="78">
        <v>0.24926684532054599</v>
      </c>
    </row>
    <row r="536" spans="1:13">
      <c r="A536" s="81">
        <v>2019</v>
      </c>
      <c r="B536" s="80" t="s">
        <v>921</v>
      </c>
      <c r="C536" s="73" t="s">
        <v>932</v>
      </c>
      <c r="D536" s="9" t="s">
        <v>1148</v>
      </c>
      <c r="E536" s="9" t="s">
        <v>917</v>
      </c>
      <c r="F536" s="74">
        <v>118364698</v>
      </c>
      <c r="G536" s="75">
        <v>1.0288065843621399E-2</v>
      </c>
      <c r="H536" s="76">
        <v>1.7753315642553199E-4</v>
      </c>
      <c r="I536" s="75">
        <v>0.29138952816292402</v>
      </c>
      <c r="J536" s="75">
        <v>7.8677866402886903E-2</v>
      </c>
      <c r="K536" s="77">
        <v>5.4882884322284602E-2</v>
      </c>
      <c r="L536" s="75">
        <v>3.7507205253812201</v>
      </c>
      <c r="M536" s="78">
        <v>1.25222679402286</v>
      </c>
    </row>
    <row r="537" spans="1:13">
      <c r="A537" s="81">
        <v>2019</v>
      </c>
      <c r="B537" s="72" t="s">
        <v>914</v>
      </c>
      <c r="C537" s="73" t="s">
        <v>932</v>
      </c>
      <c r="D537" s="9" t="s">
        <v>1148</v>
      </c>
      <c r="E537" s="9" t="s">
        <v>917</v>
      </c>
      <c r="F537" s="74">
        <v>118364698</v>
      </c>
      <c r="G537" s="75">
        <v>1.0288065843621399E-2</v>
      </c>
      <c r="H537" s="76">
        <v>8.2136462134370594E-5</v>
      </c>
      <c r="I537" s="75">
        <v>0.29342912723153503</v>
      </c>
      <c r="J537" s="75">
        <v>7.5480557299188594E-2</v>
      </c>
      <c r="K537" s="77">
        <v>6.0296941222510801E-2</v>
      </c>
      <c r="L537" s="75">
        <v>4.0854640074552204</v>
      </c>
      <c r="M537" s="78">
        <v>1.2698182236237201</v>
      </c>
    </row>
    <row r="538" spans="1:13">
      <c r="A538" s="81">
        <v>2019</v>
      </c>
      <c r="B538" s="72" t="s">
        <v>914</v>
      </c>
      <c r="C538" s="73" t="s">
        <v>930</v>
      </c>
      <c r="D538" s="9" t="s">
        <v>1148</v>
      </c>
      <c r="E538" s="9" t="s">
        <v>917</v>
      </c>
      <c r="F538" s="74">
        <v>118364698</v>
      </c>
      <c r="G538" s="75">
        <v>1.03734439834025E-2</v>
      </c>
      <c r="H538" s="76">
        <v>1.5731405772190898E-5</v>
      </c>
      <c r="I538" s="75">
        <v>0.32924044051908602</v>
      </c>
      <c r="J538" s="75">
        <v>7.7497319358632702E-2</v>
      </c>
      <c r="K538" s="77">
        <v>7.2156394533628196E-2</v>
      </c>
      <c r="L538" s="75">
        <v>4.8032324667075299</v>
      </c>
      <c r="M538" s="78">
        <v>1.49027493157242</v>
      </c>
    </row>
    <row r="539" spans="1:13">
      <c r="A539" s="81">
        <v>2019</v>
      </c>
      <c r="B539" s="80" t="s">
        <v>921</v>
      </c>
      <c r="C539" s="73" t="s">
        <v>930</v>
      </c>
      <c r="D539" s="9" t="s">
        <v>1148</v>
      </c>
      <c r="E539" s="9" t="s">
        <v>917</v>
      </c>
      <c r="F539" s="74">
        <v>118364698</v>
      </c>
      <c r="G539" s="75">
        <v>1.03734439834025E-2</v>
      </c>
      <c r="H539" s="76">
        <v>1.12995694386792E-5</v>
      </c>
      <c r="I539" s="75">
        <v>0.35381777910562301</v>
      </c>
      <c r="J539" s="75">
        <v>8.2053439307094606E-2</v>
      </c>
      <c r="K539" s="77">
        <v>7.4251116680610602E-2</v>
      </c>
      <c r="L539" s="75">
        <v>4.9469381046553602</v>
      </c>
      <c r="M539" s="78">
        <v>1.7210732404176701</v>
      </c>
    </row>
    <row r="540" spans="1:13">
      <c r="A540" s="79">
        <v>2017</v>
      </c>
      <c r="B540" s="72" t="s">
        <v>914</v>
      </c>
      <c r="C540" s="73" t="s">
        <v>996</v>
      </c>
      <c r="D540" s="9" t="s">
        <v>1149</v>
      </c>
      <c r="E540" s="9" t="s">
        <v>917</v>
      </c>
      <c r="F540" s="74">
        <v>118364756</v>
      </c>
      <c r="G540" s="75">
        <v>2.23577235772358E-2</v>
      </c>
      <c r="H540" s="76">
        <v>8.6389097403236201E-4</v>
      </c>
      <c r="I540" s="75">
        <v>0.126354674973152</v>
      </c>
      <c r="J540" s="75">
        <v>3.8243191066486097E-2</v>
      </c>
      <c r="K540" s="77">
        <v>4.3404921945311301E-2</v>
      </c>
      <c r="L540" s="75">
        <v>3.0635410634977598</v>
      </c>
      <c r="M540" s="78">
        <v>0.25162152155106599</v>
      </c>
    </row>
    <row r="541" spans="1:13">
      <c r="A541" s="71">
        <v>2018</v>
      </c>
      <c r="B541" s="72" t="s">
        <v>914</v>
      </c>
      <c r="C541" s="73" t="s">
        <v>932</v>
      </c>
      <c r="D541" s="9" t="s">
        <v>1149</v>
      </c>
      <c r="E541" s="9" t="s">
        <v>917</v>
      </c>
      <c r="F541" s="74">
        <v>118364756</v>
      </c>
      <c r="G541" s="75">
        <v>5.7142857142857099E-2</v>
      </c>
      <c r="H541" s="76">
        <v>4.88627342846654E-4</v>
      </c>
      <c r="I541" s="75">
        <v>0.13644618363889799</v>
      </c>
      <c r="J541" s="75">
        <v>3.9650828122929603E-2</v>
      </c>
      <c r="K541" s="77">
        <v>6.5428845040225406E-2</v>
      </c>
      <c r="L541" s="75">
        <v>3.3110222342206099</v>
      </c>
      <c r="M541" s="78">
        <v>5.1560557133479998E-2</v>
      </c>
    </row>
    <row r="542" spans="1:13">
      <c r="A542" s="81">
        <v>2019</v>
      </c>
      <c r="B542" s="80" t="s">
        <v>921</v>
      </c>
      <c r="C542" s="73" t="s">
        <v>932</v>
      </c>
      <c r="D542" s="9" t="s">
        <v>1149</v>
      </c>
      <c r="E542" s="9" t="s">
        <v>917</v>
      </c>
      <c r="F542" s="74">
        <v>118364756</v>
      </c>
      <c r="G542" s="75">
        <v>2.4691358024691398E-2</v>
      </c>
      <c r="H542" s="76">
        <v>2.74955183138833E-4</v>
      </c>
      <c r="I542" s="75">
        <v>0.15135438831327599</v>
      </c>
      <c r="J542" s="75">
        <v>4.2078237425563103E-2</v>
      </c>
      <c r="K542" s="77">
        <v>5.1851132291111997E-2</v>
      </c>
      <c r="L542" s="75">
        <v>3.5607380890849298</v>
      </c>
      <c r="M542" s="78">
        <v>0.28865934412823102</v>
      </c>
    </row>
    <row r="543" spans="1:13">
      <c r="A543" s="81">
        <v>2019</v>
      </c>
      <c r="B543" s="72" t="s">
        <v>914</v>
      </c>
      <c r="C543" s="73" t="s">
        <v>932</v>
      </c>
      <c r="D543" s="9" t="s">
        <v>1149</v>
      </c>
      <c r="E543" s="9" t="s">
        <v>917</v>
      </c>
      <c r="F543" s="74">
        <v>118364756</v>
      </c>
      <c r="G543" s="75">
        <v>2.4691358024691398E-2</v>
      </c>
      <c r="H543" s="76">
        <v>1.9354805203661201E-4</v>
      </c>
      <c r="I543" s="75">
        <v>0.15042927347143301</v>
      </c>
      <c r="J543" s="75">
        <v>4.0816241592626097E-2</v>
      </c>
      <c r="K543" s="77">
        <v>5.4363945521986902E-2</v>
      </c>
      <c r="L543" s="75">
        <v>3.7132111952776401</v>
      </c>
      <c r="M543" s="78">
        <v>0.28514141603333698</v>
      </c>
    </row>
    <row r="544" spans="1:13">
      <c r="A544" s="81">
        <v>2019</v>
      </c>
      <c r="B544" s="72" t="s">
        <v>914</v>
      </c>
      <c r="C544" s="73" t="s">
        <v>930</v>
      </c>
      <c r="D544" s="9" t="s">
        <v>1149</v>
      </c>
      <c r="E544" s="9" t="s">
        <v>917</v>
      </c>
      <c r="F544" s="74">
        <v>118364756</v>
      </c>
      <c r="G544" s="75">
        <v>2.28215767634855E-2</v>
      </c>
      <c r="H544" s="76">
        <v>5.4931080771843302E-5</v>
      </c>
      <c r="I544" s="75">
        <v>0.16839209507766401</v>
      </c>
      <c r="J544" s="75">
        <v>4.2328800920970001E-2</v>
      </c>
      <c r="K544" s="77">
        <v>6.3558378776480601E-2</v>
      </c>
      <c r="L544" s="75">
        <v>4.2601818561282796</v>
      </c>
      <c r="M544" s="78">
        <v>0.32926729109754199</v>
      </c>
    </row>
    <row r="545" spans="1:13">
      <c r="A545" s="81">
        <v>2019</v>
      </c>
      <c r="B545" s="80" t="s">
        <v>921</v>
      </c>
      <c r="C545" s="73" t="s">
        <v>930</v>
      </c>
      <c r="D545" s="9" t="s">
        <v>1149</v>
      </c>
      <c r="E545" s="9" t="s">
        <v>917</v>
      </c>
      <c r="F545" s="74">
        <v>118364756</v>
      </c>
      <c r="G545" s="75">
        <v>2.28215767634855E-2</v>
      </c>
      <c r="H545" s="76">
        <v>2.7653588904102401E-5</v>
      </c>
      <c r="I545" s="75">
        <v>0.18228941838506901</v>
      </c>
      <c r="J545" s="75">
        <v>4.41951354110822E-2</v>
      </c>
      <c r="K545" s="77">
        <v>6.8158213775913398E-2</v>
      </c>
      <c r="L545" s="75">
        <v>4.5582484976286297</v>
      </c>
      <c r="M545" s="78">
        <v>0.385858532824355</v>
      </c>
    </row>
    <row r="546" spans="1:13">
      <c r="A546" s="79">
        <v>2017</v>
      </c>
      <c r="B546" s="72" t="s">
        <v>914</v>
      </c>
      <c r="C546" s="73" t="s">
        <v>996</v>
      </c>
      <c r="D546" s="9" t="s">
        <v>1150</v>
      </c>
      <c r="E546" s="9" t="s">
        <v>917</v>
      </c>
      <c r="F546" s="74">
        <v>118364761</v>
      </c>
      <c r="G546" s="75">
        <v>2.23577235772358E-2</v>
      </c>
      <c r="H546" s="76">
        <v>8.6389097403236201E-4</v>
      </c>
      <c r="I546" s="75">
        <v>0.126354674973152</v>
      </c>
      <c r="J546" s="75">
        <v>3.8243191066486097E-2</v>
      </c>
      <c r="K546" s="77">
        <v>4.3404921945311301E-2</v>
      </c>
      <c r="L546" s="75">
        <v>3.0635410634977598</v>
      </c>
      <c r="M546" s="78">
        <v>1.7396781866500802E-2</v>
      </c>
    </row>
    <row r="547" spans="1:13">
      <c r="A547" s="71">
        <v>2018</v>
      </c>
      <c r="B547" s="72" t="s">
        <v>914</v>
      </c>
      <c r="C547" s="73" t="s">
        <v>932</v>
      </c>
      <c r="D547" s="9" t="s">
        <v>1150</v>
      </c>
      <c r="E547" s="9" t="s">
        <v>917</v>
      </c>
      <c r="F547" s="74">
        <v>118364761</v>
      </c>
      <c r="G547" s="75">
        <v>5.7142857142857099E-2</v>
      </c>
      <c r="H547" s="76">
        <v>4.88627342846654E-4</v>
      </c>
      <c r="I547" s="75">
        <v>0.13644618363889799</v>
      </c>
      <c r="J547" s="75">
        <v>3.9650828122929603E-2</v>
      </c>
      <c r="K547" s="77">
        <v>6.5428845040225406E-2</v>
      </c>
      <c r="L547" s="75">
        <v>3.3110222342206099</v>
      </c>
      <c r="M547" s="78">
        <v>6.0594947619947097E-2</v>
      </c>
    </row>
    <row r="548" spans="1:13">
      <c r="A548" s="81">
        <v>2019</v>
      </c>
      <c r="B548" s="80" t="s">
        <v>921</v>
      </c>
      <c r="C548" s="73" t="s">
        <v>932</v>
      </c>
      <c r="D548" s="9" t="s">
        <v>1150</v>
      </c>
      <c r="E548" s="9" t="s">
        <v>917</v>
      </c>
      <c r="F548" s="74">
        <v>118364761</v>
      </c>
      <c r="G548" s="75">
        <v>2.4691358024691398E-2</v>
      </c>
      <c r="H548" s="76">
        <v>2.74955183138833E-4</v>
      </c>
      <c r="I548" s="75">
        <v>0.15135438831327599</v>
      </c>
      <c r="J548" s="75">
        <v>4.2078237425563103E-2</v>
      </c>
      <c r="K548" s="77">
        <v>5.1851132291111997E-2</v>
      </c>
      <c r="L548" s="75">
        <v>3.5607380890849298</v>
      </c>
      <c r="M548" s="78">
        <v>2.1790198659326701E-2</v>
      </c>
    </row>
    <row r="549" spans="1:13">
      <c r="A549" s="81">
        <v>2019</v>
      </c>
      <c r="B549" s="72" t="s">
        <v>914</v>
      </c>
      <c r="C549" s="73" t="s">
        <v>932</v>
      </c>
      <c r="D549" s="9" t="s">
        <v>1150</v>
      </c>
      <c r="E549" s="9" t="s">
        <v>917</v>
      </c>
      <c r="F549" s="74">
        <v>118364761</v>
      </c>
      <c r="G549" s="75">
        <v>2.4691358024691398E-2</v>
      </c>
      <c r="H549" s="76">
        <v>1.9354805203661201E-4</v>
      </c>
      <c r="I549" s="75">
        <v>0.15042927347143301</v>
      </c>
      <c r="J549" s="75">
        <v>4.0816241592626097E-2</v>
      </c>
      <c r="K549" s="77">
        <v>5.4363945521986902E-2</v>
      </c>
      <c r="L549" s="75">
        <v>3.7132111952776401</v>
      </c>
      <c r="M549" s="78">
        <v>2.1524638740286199E-2</v>
      </c>
    </row>
    <row r="550" spans="1:13">
      <c r="A550" s="81">
        <v>2019</v>
      </c>
      <c r="B550" s="72" t="s">
        <v>914</v>
      </c>
      <c r="C550" s="73" t="s">
        <v>930</v>
      </c>
      <c r="D550" s="9" t="s">
        <v>1150</v>
      </c>
      <c r="E550" s="9" t="s">
        <v>917</v>
      </c>
      <c r="F550" s="74">
        <v>118364761</v>
      </c>
      <c r="G550" s="75">
        <v>2.28215767634855E-2</v>
      </c>
      <c r="H550" s="76">
        <v>5.4931080771843302E-5</v>
      </c>
      <c r="I550" s="75">
        <v>0.16839209507766401</v>
      </c>
      <c r="J550" s="75">
        <v>4.2328800920970001E-2</v>
      </c>
      <c r="K550" s="77">
        <v>6.3558378776480601E-2</v>
      </c>
      <c r="L550" s="75">
        <v>4.2601818561282796</v>
      </c>
      <c r="M550" s="78">
        <v>2.5384042265229001E-2</v>
      </c>
    </row>
    <row r="551" spans="1:13">
      <c r="A551" s="81">
        <v>2019</v>
      </c>
      <c r="B551" s="80" t="s">
        <v>921</v>
      </c>
      <c r="C551" s="73" t="s">
        <v>930</v>
      </c>
      <c r="D551" s="9" t="s">
        <v>1150</v>
      </c>
      <c r="E551" s="9" t="s">
        <v>917</v>
      </c>
      <c r="F551" s="74">
        <v>118364761</v>
      </c>
      <c r="G551" s="75">
        <v>2.28215767634855E-2</v>
      </c>
      <c r="H551" s="76">
        <v>2.7653588904102401E-5</v>
      </c>
      <c r="I551" s="75">
        <v>0.18228941838506901</v>
      </c>
      <c r="J551" s="75">
        <v>4.41951354110822E-2</v>
      </c>
      <c r="K551" s="77">
        <v>6.8158213775913398E-2</v>
      </c>
      <c r="L551" s="75">
        <v>4.5582484976286297</v>
      </c>
      <c r="M551" s="78">
        <v>2.9746803191304901E-2</v>
      </c>
    </row>
    <row r="552" spans="1:13">
      <c r="A552" s="81">
        <v>2019</v>
      </c>
      <c r="B552" s="72" t="s">
        <v>914</v>
      </c>
      <c r="C552" s="73" t="s">
        <v>933</v>
      </c>
      <c r="D552" s="9" t="s">
        <v>1151</v>
      </c>
      <c r="E552" s="9" t="s">
        <v>917</v>
      </c>
      <c r="F552" s="74">
        <v>118787741</v>
      </c>
      <c r="G552" s="75">
        <v>0.402489626556017</v>
      </c>
      <c r="H552" s="76">
        <v>8.70073363391917E-4</v>
      </c>
      <c r="I552" s="75">
        <v>-51.383129876892497</v>
      </c>
      <c r="J552" s="75">
        <v>15.563649494224</v>
      </c>
      <c r="K552" s="77">
        <v>4.4219843645419997E-2</v>
      </c>
      <c r="L552" s="75">
        <v>3.06044412672277</v>
      </c>
      <c r="M552" s="78">
        <v>3.8203094085891003E-2</v>
      </c>
    </row>
    <row r="553" spans="1:13">
      <c r="A553" s="79">
        <v>2017</v>
      </c>
      <c r="B553" s="72" t="s">
        <v>914</v>
      </c>
      <c r="C553" s="73" t="s">
        <v>979</v>
      </c>
      <c r="D553" s="9" t="s">
        <v>1151</v>
      </c>
      <c r="E553" s="9" t="s">
        <v>917</v>
      </c>
      <c r="F553" s="74">
        <v>118787741</v>
      </c>
      <c r="G553" s="75">
        <v>0.43402777777777801</v>
      </c>
      <c r="H553" s="76">
        <v>5.3424615252849195E-4</v>
      </c>
      <c r="I553" s="75">
        <v>-1.6361515872927901</v>
      </c>
      <c r="J553" s="75">
        <v>0.476192997698758</v>
      </c>
      <c r="K553" s="77">
        <v>4.0162237448950498E-2</v>
      </c>
      <c r="L553" s="75">
        <v>3.27225859680388</v>
      </c>
      <c r="M553" s="78">
        <v>2.3315847270447901E-2</v>
      </c>
    </row>
    <row r="554" spans="1:13">
      <c r="A554" s="81">
        <v>2019</v>
      </c>
      <c r="B554" s="72" t="s">
        <v>914</v>
      </c>
      <c r="C554" s="73" t="s">
        <v>936</v>
      </c>
      <c r="D554" s="9" t="s">
        <v>1151</v>
      </c>
      <c r="E554" s="9" t="s">
        <v>917</v>
      </c>
      <c r="F554" s="74">
        <v>118787741</v>
      </c>
      <c r="G554" s="75">
        <v>0.402489626556017</v>
      </c>
      <c r="H554" s="76">
        <v>2.61125298806344E-4</v>
      </c>
      <c r="I554" s="75">
        <v>-1.70855356584215</v>
      </c>
      <c r="J554" s="75">
        <v>0.47302804075941302</v>
      </c>
      <c r="K554" s="77">
        <v>5.2694399847092503E-2</v>
      </c>
      <c r="L554" s="75">
        <v>3.58315105004707</v>
      </c>
      <c r="M554" s="78">
        <v>3.3027780242045703E-2</v>
      </c>
    </row>
    <row r="555" spans="1:13">
      <c r="A555" s="81">
        <v>2019</v>
      </c>
      <c r="B555" s="72" t="s">
        <v>914</v>
      </c>
      <c r="C555" s="73" t="s">
        <v>1105</v>
      </c>
      <c r="D555" s="9" t="s">
        <v>1152</v>
      </c>
      <c r="E555" s="9" t="s">
        <v>917</v>
      </c>
      <c r="F555" s="74">
        <v>119423393</v>
      </c>
      <c r="G555" s="75">
        <v>4.9792531120331898E-2</v>
      </c>
      <c r="H555" s="76">
        <v>7.48260214853516E-4</v>
      </c>
      <c r="I555" s="75">
        <v>-2.3818554055611001</v>
      </c>
      <c r="J555" s="75">
        <v>0.71271796987976999</v>
      </c>
      <c r="K555" s="77">
        <v>4.52849683329027E-2</v>
      </c>
      <c r="L555" s="75">
        <v>3.1259473456882598</v>
      </c>
      <c r="M555" s="78">
        <v>9.0108043816868502E-2</v>
      </c>
    </row>
    <row r="556" spans="1:13">
      <c r="A556" s="71">
        <v>2018</v>
      </c>
      <c r="B556" s="72" t="s">
        <v>914</v>
      </c>
      <c r="C556" s="73" t="s">
        <v>932</v>
      </c>
      <c r="D556" s="9" t="s">
        <v>1153</v>
      </c>
      <c r="E556" s="9" t="s">
        <v>917</v>
      </c>
      <c r="F556" s="74">
        <v>119947965</v>
      </c>
      <c r="G556" s="75">
        <v>4.57142857142857E-2</v>
      </c>
      <c r="H556" s="76">
        <v>1.8125866182169299E-4</v>
      </c>
      <c r="I556" s="75">
        <v>0.15795730551331599</v>
      </c>
      <c r="J556" s="75">
        <v>4.2866123918176499E-2</v>
      </c>
      <c r="K556" s="77">
        <v>7.4657451068651404E-2</v>
      </c>
      <c r="L556" s="75">
        <v>3.74170123059708</v>
      </c>
      <c r="M556" s="78">
        <v>0.25157714878269199</v>
      </c>
    </row>
    <row r="557" spans="1:13">
      <c r="A557" s="71">
        <v>2018</v>
      </c>
      <c r="B557" s="72" t="s">
        <v>914</v>
      </c>
      <c r="C557" s="73" t="s">
        <v>930</v>
      </c>
      <c r="D557" s="9" t="s">
        <v>1153</v>
      </c>
      <c r="E557" s="9" t="s">
        <v>917</v>
      </c>
      <c r="F557" s="74">
        <v>119947965</v>
      </c>
      <c r="G557" s="75">
        <v>4.57142857142857E-2</v>
      </c>
      <c r="H557" s="76">
        <v>8.2800582265445799E-5</v>
      </c>
      <c r="I557" s="75">
        <v>0.14871813381419999</v>
      </c>
      <c r="J557" s="75">
        <v>3.8467740259308797E-2</v>
      </c>
      <c r="K557" s="77">
        <v>8.1862013614556903E-2</v>
      </c>
      <c r="L557" s="75">
        <v>4.0819666091839499</v>
      </c>
      <c r="M557" s="78">
        <v>0.266000399705906</v>
      </c>
    </row>
    <row r="558" spans="1:13">
      <c r="A558" s="71">
        <v>2018</v>
      </c>
      <c r="B558" s="80" t="s">
        <v>921</v>
      </c>
      <c r="C558" s="73" t="s">
        <v>930</v>
      </c>
      <c r="D558" s="9" t="s">
        <v>1154</v>
      </c>
      <c r="E558" s="9" t="s">
        <v>917</v>
      </c>
      <c r="F558" s="74">
        <v>121275067</v>
      </c>
      <c r="G558" s="75">
        <v>6.5714285714285697E-2</v>
      </c>
      <c r="H558" s="76">
        <v>7.1901080577981902E-4</v>
      </c>
      <c r="I558" s="75">
        <v>-0.106913197032031</v>
      </c>
      <c r="J558" s="75">
        <v>3.2034184477424801E-2</v>
      </c>
      <c r="K558" s="77">
        <v>6.1666480604210198E-2</v>
      </c>
      <c r="L558" s="75">
        <v>3.1432645826973902</v>
      </c>
      <c r="M558" s="78">
        <v>0.13980427568785</v>
      </c>
    </row>
    <row r="559" spans="1:13">
      <c r="A559" s="71">
        <v>2018</v>
      </c>
      <c r="B559" s="80" t="s">
        <v>921</v>
      </c>
      <c r="C559" s="73" t="s">
        <v>932</v>
      </c>
      <c r="D559" s="9" t="s">
        <v>1154</v>
      </c>
      <c r="E559" s="9" t="s">
        <v>917</v>
      </c>
      <c r="F559" s="74">
        <v>121275067</v>
      </c>
      <c r="G559" s="75">
        <v>6.5714285714285697E-2</v>
      </c>
      <c r="H559" s="76">
        <v>4.3414245344211599E-4</v>
      </c>
      <c r="I559" s="75">
        <v>-0.123344652536727</v>
      </c>
      <c r="J559" s="75">
        <v>3.5579421630240297E-2</v>
      </c>
      <c r="K559" s="77">
        <v>6.6370849920745406E-2</v>
      </c>
      <c r="L559" s="75">
        <v>3.36236774377624</v>
      </c>
      <c r="M559" s="78">
        <v>0.156004021844001</v>
      </c>
    </row>
    <row r="560" spans="1:13">
      <c r="A560" s="81">
        <v>2019</v>
      </c>
      <c r="B560" s="80" t="s">
        <v>921</v>
      </c>
      <c r="C560" s="73" t="s">
        <v>966</v>
      </c>
      <c r="D560" s="9" t="s">
        <v>1155</v>
      </c>
      <c r="E560" s="9" t="s">
        <v>917</v>
      </c>
      <c r="F560" s="74">
        <v>122105268</v>
      </c>
      <c r="G560" s="75">
        <v>6.2790697674418597E-2</v>
      </c>
      <c r="H560" s="76">
        <v>7.2853716224868695E-4</v>
      </c>
      <c r="I560" s="75">
        <v>-9.9249636416865294E-2</v>
      </c>
      <c r="J560" s="75">
        <v>2.9689055809096199E-2</v>
      </c>
      <c r="K560" s="77">
        <v>5.0651048966568198E-2</v>
      </c>
      <c r="L560" s="75">
        <v>3.1375482902249399</v>
      </c>
      <c r="M560" s="78">
        <v>6.1576680648573301E-2</v>
      </c>
    </row>
    <row r="561" spans="1:13">
      <c r="A561" s="71">
        <v>2018</v>
      </c>
      <c r="B561" s="72" t="s">
        <v>914</v>
      </c>
      <c r="C561" s="73" t="s">
        <v>932</v>
      </c>
      <c r="D561" s="9" t="s">
        <v>1156</v>
      </c>
      <c r="E561" s="9" t="s">
        <v>917</v>
      </c>
      <c r="F561" s="74">
        <v>122466101</v>
      </c>
      <c r="G561" s="75">
        <v>0.04</v>
      </c>
      <c r="H561" s="76">
        <v>9.6764225636480504E-4</v>
      </c>
      <c r="I561" s="75">
        <v>-0.13748963090983701</v>
      </c>
      <c r="J561" s="75">
        <v>4.2143212345715997E-2</v>
      </c>
      <c r="K561" s="77">
        <v>5.9007417208536403E-2</v>
      </c>
      <c r="L561" s="75">
        <v>3.0142851745129802</v>
      </c>
      <c r="M561" s="78">
        <v>9.7191141843308404E-2</v>
      </c>
    </row>
    <row r="562" spans="1:13">
      <c r="A562" s="71">
        <v>2018</v>
      </c>
      <c r="B562" s="80" t="s">
        <v>921</v>
      </c>
      <c r="C562" s="73" t="s">
        <v>932</v>
      </c>
      <c r="D562" s="9" t="s">
        <v>1156</v>
      </c>
      <c r="E562" s="9" t="s">
        <v>917</v>
      </c>
      <c r="F562" s="74">
        <v>122466101</v>
      </c>
      <c r="G562" s="75">
        <v>0.04</v>
      </c>
      <c r="H562" s="76">
        <v>8.1461421572436596E-4</v>
      </c>
      <c r="I562" s="75">
        <v>-0.13409932922429199</v>
      </c>
      <c r="J562" s="75">
        <v>4.05785525569137E-2</v>
      </c>
      <c r="K562" s="77">
        <v>6.0498049359351901E-2</v>
      </c>
      <c r="L562" s="75">
        <v>3.0890480153686299</v>
      </c>
      <c r="M562" s="78">
        <v>9.2457043777078293E-2</v>
      </c>
    </row>
    <row r="563" spans="1:13">
      <c r="A563" s="71">
        <v>2018</v>
      </c>
      <c r="B563" s="80" t="s">
        <v>921</v>
      </c>
      <c r="C563" s="73" t="s">
        <v>915</v>
      </c>
      <c r="D563" s="9" t="s">
        <v>1157</v>
      </c>
      <c r="E563" s="9" t="s">
        <v>917</v>
      </c>
      <c r="F563" s="74">
        <v>123696606</v>
      </c>
      <c r="G563" s="75">
        <v>0.16857142857142901</v>
      </c>
      <c r="H563" s="76">
        <v>6.36703891249744E-4</v>
      </c>
      <c r="I563" s="75">
        <v>46.734781375652702</v>
      </c>
      <c r="J563" s="75">
        <v>13.8716381979884</v>
      </c>
      <c r="K563" s="77">
        <v>6.2802728142192996E-2</v>
      </c>
      <c r="L563" s="75">
        <v>3.1960624959141901</v>
      </c>
      <c r="M563" s="78">
        <v>1.75960660833538E-2</v>
      </c>
    </row>
    <row r="564" spans="1:13">
      <c r="A564" s="71">
        <v>2018</v>
      </c>
      <c r="B564" s="80" t="s">
        <v>921</v>
      </c>
      <c r="C564" s="73" t="s">
        <v>918</v>
      </c>
      <c r="D564" s="9" t="s">
        <v>1158</v>
      </c>
      <c r="E564" s="9" t="s">
        <v>917</v>
      </c>
      <c r="F564" s="74">
        <v>126417316</v>
      </c>
      <c r="G564" s="75">
        <v>3.1428571428571403E-2</v>
      </c>
      <c r="H564" s="76">
        <v>1.7069293448712799E-4</v>
      </c>
      <c r="I564" s="75">
        <v>4.8299929070263401</v>
      </c>
      <c r="J564" s="75">
        <v>1.30769283535183</v>
      </c>
      <c r="K564" s="77">
        <v>7.4993861581352003E-2</v>
      </c>
      <c r="L564" s="75">
        <v>3.7677844553161899</v>
      </c>
      <c r="M564" s="78">
        <v>0.55235927271185004</v>
      </c>
    </row>
    <row r="565" spans="1:13">
      <c r="A565" s="71">
        <v>2018</v>
      </c>
      <c r="B565" s="80" t="s">
        <v>921</v>
      </c>
      <c r="C565" s="73" t="s">
        <v>936</v>
      </c>
      <c r="D565" s="9" t="s">
        <v>1158</v>
      </c>
      <c r="E565" s="9" t="s">
        <v>917</v>
      </c>
      <c r="F565" s="74">
        <v>126417316</v>
      </c>
      <c r="G565" s="75">
        <v>3.1428571428571403E-2</v>
      </c>
      <c r="H565" s="76">
        <v>1.08350650613581E-4</v>
      </c>
      <c r="I565" s="75">
        <v>4.3208485488570396</v>
      </c>
      <c r="J565" s="75">
        <v>1.1374499405273999</v>
      </c>
      <c r="K565" s="77">
        <v>7.9150351936837601E-2</v>
      </c>
      <c r="L565" s="75">
        <v>3.9651684765265398</v>
      </c>
      <c r="M565" s="78">
        <v>0.55593083687489597</v>
      </c>
    </row>
    <row r="566" spans="1:13">
      <c r="A566" s="79">
        <v>2017</v>
      </c>
      <c r="B566" s="80" t="s">
        <v>921</v>
      </c>
      <c r="C566" s="73" t="s">
        <v>996</v>
      </c>
      <c r="D566" s="9" t="s">
        <v>1159</v>
      </c>
      <c r="E566" s="9" t="s">
        <v>917</v>
      </c>
      <c r="F566" s="74">
        <v>131722223</v>
      </c>
      <c r="G566" s="75">
        <v>0.28861788617886203</v>
      </c>
      <c r="H566" s="76">
        <v>6.0978865008438801E-4</v>
      </c>
      <c r="I566" s="75">
        <v>5.75545985626447E-2</v>
      </c>
      <c r="J566" s="75">
        <v>1.6954172705507801E-2</v>
      </c>
      <c r="K566" s="77">
        <v>4.5765582521600102E-2</v>
      </c>
      <c r="L566" s="75">
        <v>3.2148206633612499</v>
      </c>
      <c r="M566" s="78">
        <v>1.53481826691896E-2</v>
      </c>
    </row>
    <row r="567" spans="1:13">
      <c r="A567" s="79">
        <v>2017</v>
      </c>
      <c r="B567" s="72" t="s">
        <v>914</v>
      </c>
      <c r="C567" s="73" t="s">
        <v>996</v>
      </c>
      <c r="D567" s="9" t="s">
        <v>1159</v>
      </c>
      <c r="E567" s="9" t="s">
        <v>917</v>
      </c>
      <c r="F567" s="74">
        <v>131722223</v>
      </c>
      <c r="G567" s="75">
        <v>0.28861788617886203</v>
      </c>
      <c r="H567" s="76">
        <v>1.93588351284128E-4</v>
      </c>
      <c r="I567" s="75">
        <v>6.3794224030423896E-2</v>
      </c>
      <c r="J567" s="75">
        <v>1.7307245158124901E-2</v>
      </c>
      <c r="K567" s="77">
        <v>5.37321187172662E-2</v>
      </c>
      <c r="L567" s="75">
        <v>3.7131207788728098</v>
      </c>
      <c r="M567" s="78">
        <v>1.8856436354412E-2</v>
      </c>
    </row>
    <row r="568" spans="1:13">
      <c r="A568" s="81">
        <v>2019</v>
      </c>
      <c r="B568" s="72" t="s">
        <v>914</v>
      </c>
      <c r="C568" s="73" t="s">
        <v>936</v>
      </c>
      <c r="D568" s="9" t="s">
        <v>1160</v>
      </c>
      <c r="E568" s="9" t="s">
        <v>1161</v>
      </c>
      <c r="F568" s="74">
        <v>257934</v>
      </c>
      <c r="G568" s="75">
        <v>0.342323651452282</v>
      </c>
      <c r="H568" s="76">
        <v>7.04563061892132E-4</v>
      </c>
      <c r="I568" s="75">
        <v>1.9914947801146901</v>
      </c>
      <c r="J568" s="75">
        <v>0.59307064885160599</v>
      </c>
      <c r="K568" s="77">
        <v>4.5709693323308299E-2</v>
      </c>
      <c r="L568" s="75">
        <v>3.15208012930256</v>
      </c>
      <c r="M568" s="78">
        <v>5.4586819821266799E-2</v>
      </c>
    </row>
    <row r="569" spans="1:13">
      <c r="A569" s="71">
        <v>2018</v>
      </c>
      <c r="B569" s="72" t="s">
        <v>914</v>
      </c>
      <c r="C569" s="73" t="s">
        <v>932</v>
      </c>
      <c r="D569" s="9" t="s">
        <v>1162</v>
      </c>
      <c r="E569" s="9" t="s">
        <v>1161</v>
      </c>
      <c r="F569" s="74">
        <v>1564195</v>
      </c>
      <c r="G569" s="75">
        <v>3.1428571428571403E-2</v>
      </c>
      <c r="H569" s="76">
        <v>1.20603332568978E-4</v>
      </c>
      <c r="I569" s="75">
        <v>0.23701843833070901</v>
      </c>
      <c r="J569" s="75">
        <v>6.2699038604617396E-2</v>
      </c>
      <c r="K569" s="77">
        <v>7.8413902521554599E-2</v>
      </c>
      <c r="L569" s="75">
        <v>3.9186406913971901</v>
      </c>
      <c r="M569" s="78">
        <v>0.109887426854372</v>
      </c>
    </row>
    <row r="570" spans="1:13">
      <c r="A570" s="79">
        <v>2017</v>
      </c>
      <c r="B570" s="72" t="s">
        <v>914</v>
      </c>
      <c r="C570" s="73" t="s">
        <v>919</v>
      </c>
      <c r="D570" s="9" t="s">
        <v>1163</v>
      </c>
      <c r="E570" s="9" t="s">
        <v>1161</v>
      </c>
      <c r="F570" s="74">
        <v>2508332</v>
      </c>
      <c r="G570" s="75">
        <v>0.27951388888888901</v>
      </c>
      <c r="H570" s="76">
        <v>8.7726121035592403E-4</v>
      </c>
      <c r="I570" s="75">
        <v>2.06582320366471</v>
      </c>
      <c r="J570" s="75">
        <v>0.62528114436790205</v>
      </c>
      <c r="K570" s="77">
        <v>3.7191114014557901E-2</v>
      </c>
      <c r="L570" s="75">
        <v>3.0568710733096398</v>
      </c>
      <c r="M570" s="78">
        <v>3.3204627800932002E-2</v>
      </c>
    </row>
    <row r="571" spans="1:13">
      <c r="A571" s="81">
        <v>2019</v>
      </c>
      <c r="B571" s="72" t="s">
        <v>914</v>
      </c>
      <c r="C571" s="73" t="s">
        <v>918</v>
      </c>
      <c r="D571" s="9" t="s">
        <v>1164</v>
      </c>
      <c r="E571" s="9" t="s">
        <v>1161</v>
      </c>
      <c r="F571" s="74">
        <v>2508377</v>
      </c>
      <c r="G571" s="75">
        <v>6.1728395061728399E-2</v>
      </c>
      <c r="H571" s="76">
        <v>5.2536571381822899E-4</v>
      </c>
      <c r="I571" s="75">
        <v>3.6474142222886199</v>
      </c>
      <c r="J571" s="75">
        <v>1.0617659772433199</v>
      </c>
      <c r="K571" s="77">
        <v>4.7402759665419097E-2</v>
      </c>
      <c r="L571" s="75">
        <v>3.27953827335699</v>
      </c>
      <c r="M571" s="78">
        <v>0.110740399092046</v>
      </c>
    </row>
    <row r="572" spans="1:13">
      <c r="A572" s="71">
        <v>2018</v>
      </c>
      <c r="B572" s="80" t="s">
        <v>921</v>
      </c>
      <c r="C572" s="73" t="s">
        <v>996</v>
      </c>
      <c r="D572" s="9" t="s">
        <v>1165</v>
      </c>
      <c r="E572" s="9" t="s">
        <v>1161</v>
      </c>
      <c r="F572" s="74">
        <v>3683092</v>
      </c>
      <c r="G572" s="75">
        <v>3.8216560509554097E-2</v>
      </c>
      <c r="H572" s="76">
        <v>6.3488137947159001E-4</v>
      </c>
      <c r="I572" s="75">
        <v>-0.13080463198682701</v>
      </c>
      <c r="J572" s="75">
        <v>3.8884518360128302E-2</v>
      </c>
      <c r="K572" s="77">
        <v>6.9540203204820503E-2</v>
      </c>
      <c r="L572" s="75">
        <v>3.1973074102249499</v>
      </c>
      <c r="M572" s="78">
        <v>9.0233094739008396E-2</v>
      </c>
    </row>
    <row r="573" spans="1:13">
      <c r="A573" s="81">
        <v>2019</v>
      </c>
      <c r="B573" s="72" t="s">
        <v>914</v>
      </c>
      <c r="C573" s="73" t="s">
        <v>930</v>
      </c>
      <c r="D573" s="9" t="s">
        <v>1166</v>
      </c>
      <c r="E573" s="9" t="s">
        <v>1161</v>
      </c>
      <c r="F573" s="74">
        <v>3812955</v>
      </c>
      <c r="G573" s="75">
        <v>0.151452282157676</v>
      </c>
      <c r="H573" s="76">
        <v>9.2467037295898297E-4</v>
      </c>
      <c r="I573" s="75">
        <v>5.7031164856350201E-2</v>
      </c>
      <c r="J573" s="75">
        <v>1.73609481799816E-2</v>
      </c>
      <c r="K573" s="77">
        <v>4.3789855800739901E-2</v>
      </c>
      <c r="L573" s="75">
        <v>3.0340130572263702</v>
      </c>
      <c r="M573" s="78">
        <v>5.2863791938409796E-3</v>
      </c>
    </row>
    <row r="574" spans="1:13">
      <c r="A574" s="71">
        <v>2018</v>
      </c>
      <c r="B574" s="72" t="s">
        <v>914</v>
      </c>
      <c r="C574" s="73" t="s">
        <v>930</v>
      </c>
      <c r="D574" s="9" t="s">
        <v>1167</v>
      </c>
      <c r="E574" s="9" t="s">
        <v>1161</v>
      </c>
      <c r="F574" s="74">
        <v>3866832</v>
      </c>
      <c r="G574" s="75">
        <v>4.2857142857142899E-2</v>
      </c>
      <c r="H574" s="76">
        <v>2.0949994213746701E-4</v>
      </c>
      <c r="I574" s="75">
        <v>0.14841406298515</v>
      </c>
      <c r="J574" s="75">
        <v>4.0657250688027703E-2</v>
      </c>
      <c r="K574" s="77">
        <v>7.3317303485185406E-2</v>
      </c>
      <c r="L574" s="75">
        <v>3.6788160926470099</v>
      </c>
      <c r="M574" s="78">
        <v>0.12218150006891899</v>
      </c>
    </row>
    <row r="575" spans="1:13">
      <c r="A575" s="81">
        <v>2019</v>
      </c>
      <c r="B575" s="72" t="s">
        <v>914</v>
      </c>
      <c r="C575" s="73" t="s">
        <v>930</v>
      </c>
      <c r="D575" s="9" t="s">
        <v>1168</v>
      </c>
      <c r="E575" s="9" t="s">
        <v>1161</v>
      </c>
      <c r="F575" s="74">
        <v>4147129</v>
      </c>
      <c r="G575" s="75">
        <v>2.6970954356846499E-2</v>
      </c>
      <c r="H575" s="76">
        <v>7.5733010141931605E-4</v>
      </c>
      <c r="I575" s="75">
        <v>0.111957234983127</v>
      </c>
      <c r="J575" s="75">
        <v>3.3532993353645901E-2</v>
      </c>
      <c r="K575" s="77">
        <v>4.5199910810079298E-2</v>
      </c>
      <c r="L575" s="75">
        <v>3.1207147810329099</v>
      </c>
      <c r="M575" s="78">
        <v>9.6644134745107496E-2</v>
      </c>
    </row>
    <row r="576" spans="1:13">
      <c r="A576" s="81">
        <v>2019</v>
      </c>
      <c r="B576" s="72" t="s">
        <v>914</v>
      </c>
      <c r="C576" s="73" t="s">
        <v>930</v>
      </c>
      <c r="D576" s="9" t="s">
        <v>1169</v>
      </c>
      <c r="E576" s="9" t="s">
        <v>1161</v>
      </c>
      <c r="F576" s="74">
        <v>4147132</v>
      </c>
      <c r="G576" s="75">
        <v>2.6970954356846499E-2</v>
      </c>
      <c r="H576" s="76">
        <v>7.5733010141931605E-4</v>
      </c>
      <c r="I576" s="75">
        <v>0.111957234983127</v>
      </c>
      <c r="J576" s="75">
        <v>3.3532993353645901E-2</v>
      </c>
      <c r="K576" s="77">
        <v>4.5199910810079298E-2</v>
      </c>
      <c r="L576" s="75">
        <v>3.1207147810329099</v>
      </c>
      <c r="M576" s="78">
        <v>0.105096124816302</v>
      </c>
    </row>
    <row r="577" spans="1:13">
      <c r="A577" s="81">
        <v>2019</v>
      </c>
      <c r="B577" s="80" t="s">
        <v>921</v>
      </c>
      <c r="C577" s="73" t="s">
        <v>957</v>
      </c>
      <c r="D577" s="9" t="s">
        <v>1170</v>
      </c>
      <c r="E577" s="9" t="s">
        <v>1161</v>
      </c>
      <c r="F577" s="74">
        <v>4808813</v>
      </c>
      <c r="G577" s="75">
        <v>3.0232558139534901E-2</v>
      </c>
      <c r="H577" s="76">
        <v>7.7690730768029397E-4</v>
      </c>
      <c r="I577" s="75">
        <v>3.63542231599508</v>
      </c>
      <c r="J577" s="75">
        <v>1.09305088678213</v>
      </c>
      <c r="K577" s="77">
        <v>5.0149436693702101E-2</v>
      </c>
      <c r="L577" s="75">
        <v>3.1096307935083698</v>
      </c>
      <c r="M577" s="78">
        <v>0.10138038444825399</v>
      </c>
    </row>
    <row r="578" spans="1:13">
      <c r="A578" s="81">
        <v>2019</v>
      </c>
      <c r="B578" s="80" t="s">
        <v>921</v>
      </c>
      <c r="C578" s="73" t="s">
        <v>924</v>
      </c>
      <c r="D578" s="9" t="s">
        <v>1170</v>
      </c>
      <c r="E578" s="9" t="s">
        <v>1161</v>
      </c>
      <c r="F578" s="74">
        <v>4808813</v>
      </c>
      <c r="G578" s="75">
        <v>3.0232558139534901E-2</v>
      </c>
      <c r="H578" s="76">
        <v>6.38088744975549E-4</v>
      </c>
      <c r="I578" s="75">
        <v>75.353873304955201</v>
      </c>
      <c r="J578" s="75">
        <v>22.3084290420461</v>
      </c>
      <c r="K578" s="77">
        <v>5.1684707400657698E-2</v>
      </c>
      <c r="L578" s="75">
        <v>3.1951189156786901</v>
      </c>
      <c r="M578" s="78">
        <v>0.13641091171241301</v>
      </c>
    </row>
    <row r="579" spans="1:13">
      <c r="A579" s="81">
        <v>2019</v>
      </c>
      <c r="B579" s="72" t="s">
        <v>914</v>
      </c>
      <c r="C579" s="73" t="s">
        <v>924</v>
      </c>
      <c r="D579" s="9" t="s">
        <v>1170</v>
      </c>
      <c r="E579" s="9" t="s">
        <v>1161</v>
      </c>
      <c r="F579" s="74">
        <v>4808813</v>
      </c>
      <c r="G579" s="75">
        <v>3.0232558139534901E-2</v>
      </c>
      <c r="H579" s="76">
        <v>5.3453201309877705E-4</v>
      </c>
      <c r="I579" s="75">
        <v>72.952385646803293</v>
      </c>
      <c r="J579" s="75">
        <v>21.290315751310299</v>
      </c>
      <c r="K579" s="77">
        <v>5.3146145643456398E-2</v>
      </c>
      <c r="L579" s="75">
        <v>3.2720262797988702</v>
      </c>
      <c r="M579" s="78">
        <v>0.12785477354198199</v>
      </c>
    </row>
    <row r="580" spans="1:13">
      <c r="A580" s="81">
        <v>2019</v>
      </c>
      <c r="B580" s="72" t="s">
        <v>914</v>
      </c>
      <c r="C580" s="73" t="s">
        <v>957</v>
      </c>
      <c r="D580" s="9" t="s">
        <v>1170</v>
      </c>
      <c r="E580" s="9" t="s">
        <v>1161</v>
      </c>
      <c r="F580" s="74">
        <v>4808813</v>
      </c>
      <c r="G580" s="75">
        <v>3.0232558139534901E-2</v>
      </c>
      <c r="H580" s="76">
        <v>2.7423723717335402E-4</v>
      </c>
      <c r="I580" s="75">
        <v>3.82361274012665</v>
      </c>
      <c r="J580" s="75">
        <v>1.0635476659374501</v>
      </c>
      <c r="K580" s="77">
        <v>5.8345401681630403E-2</v>
      </c>
      <c r="L580" s="75">
        <v>3.5618735750719899</v>
      </c>
      <c r="M580" s="78">
        <v>0.112148119614879</v>
      </c>
    </row>
    <row r="581" spans="1:13">
      <c r="A581" s="79">
        <v>2017</v>
      </c>
      <c r="B581" s="80" t="s">
        <v>921</v>
      </c>
      <c r="C581" s="73" t="s">
        <v>996</v>
      </c>
      <c r="D581" s="9" t="s">
        <v>1171</v>
      </c>
      <c r="E581" s="9" t="s">
        <v>1161</v>
      </c>
      <c r="F581" s="74">
        <v>5375113</v>
      </c>
      <c r="G581" s="75">
        <v>0.150406504065041</v>
      </c>
      <c r="H581" s="76">
        <v>7.7834712679643401E-4</v>
      </c>
      <c r="I581" s="75">
        <v>-6.53162320638392E-2</v>
      </c>
      <c r="J581" s="75">
        <v>1.9613609103740499E-2</v>
      </c>
      <c r="K581" s="77">
        <v>4.4079808662498797E-2</v>
      </c>
      <c r="L581" s="75">
        <v>3.1088266734083301</v>
      </c>
      <c r="M581" s="78">
        <v>2.37678815704843E-2</v>
      </c>
    </row>
    <row r="582" spans="1:13">
      <c r="A582" s="81">
        <v>2019</v>
      </c>
      <c r="B582" s="80" t="s">
        <v>921</v>
      </c>
      <c r="C582" s="73" t="s">
        <v>957</v>
      </c>
      <c r="D582" s="9" t="s">
        <v>1172</v>
      </c>
      <c r="E582" s="9" t="s">
        <v>1161</v>
      </c>
      <c r="F582" s="74">
        <v>5785217</v>
      </c>
      <c r="G582" s="75">
        <v>7.2093023255814001E-2</v>
      </c>
      <c r="H582" s="76">
        <v>6.4366662989701095E-4</v>
      </c>
      <c r="I582" s="75">
        <v>2.5002279408209001</v>
      </c>
      <c r="J582" s="75">
        <v>0.74068900474547805</v>
      </c>
      <c r="K582" s="77">
        <v>5.1616872356355002E-2</v>
      </c>
      <c r="L582" s="75">
        <v>3.1913390057494699</v>
      </c>
      <c r="M582" s="78">
        <v>0.20094834400749501</v>
      </c>
    </row>
    <row r="583" spans="1:13">
      <c r="A583" s="81">
        <v>2019</v>
      </c>
      <c r="B583" s="80" t="s">
        <v>921</v>
      </c>
      <c r="C583" s="73" t="s">
        <v>959</v>
      </c>
      <c r="D583" s="9" t="s">
        <v>1172</v>
      </c>
      <c r="E583" s="9" t="s">
        <v>1161</v>
      </c>
      <c r="F583" s="74">
        <v>5785217</v>
      </c>
      <c r="G583" s="75">
        <v>7.2093023255814001E-2</v>
      </c>
      <c r="H583" s="76">
        <v>3.3868239326222198E-4</v>
      </c>
      <c r="I583" s="75">
        <v>2.1434055776511101</v>
      </c>
      <c r="J583" s="75">
        <v>0.60554741935783296</v>
      </c>
      <c r="K583" s="77">
        <v>5.6608464339030003E-2</v>
      </c>
      <c r="L583" s="75">
        <v>3.47020737999491</v>
      </c>
      <c r="M583" s="78">
        <v>0.20778786107255401</v>
      </c>
    </row>
    <row r="584" spans="1:13">
      <c r="A584" s="81">
        <v>2019</v>
      </c>
      <c r="B584" s="72" t="s">
        <v>914</v>
      </c>
      <c r="C584" s="73" t="s">
        <v>924</v>
      </c>
      <c r="D584" s="9" t="s">
        <v>1172</v>
      </c>
      <c r="E584" s="9" t="s">
        <v>1161</v>
      </c>
      <c r="F584" s="74">
        <v>5785217</v>
      </c>
      <c r="G584" s="75">
        <v>7.2093023255814001E-2</v>
      </c>
      <c r="H584" s="76">
        <v>2.82039435145011E-6</v>
      </c>
      <c r="I584" s="75">
        <v>59.921924246992603</v>
      </c>
      <c r="J584" s="75">
        <v>13.0799172659019</v>
      </c>
      <c r="K584" s="77">
        <v>9.3003292294721193E-2</v>
      </c>
      <c r="L584" s="75">
        <v>5.5496901637781804</v>
      </c>
      <c r="M584" s="78">
        <v>0.361485165572905</v>
      </c>
    </row>
    <row r="585" spans="1:13">
      <c r="A585" s="81">
        <v>2019</v>
      </c>
      <c r="B585" s="80" t="s">
        <v>921</v>
      </c>
      <c r="C585" s="73" t="s">
        <v>924</v>
      </c>
      <c r="D585" s="9" t="s">
        <v>1172</v>
      </c>
      <c r="E585" s="9" t="s">
        <v>1161</v>
      </c>
      <c r="F585" s="74">
        <v>5785217</v>
      </c>
      <c r="G585" s="75">
        <v>7.2093023255814001E-2</v>
      </c>
      <c r="H585" s="76">
        <v>1.7652095708328899E-7</v>
      </c>
      <c r="I585" s="75">
        <v>76.427001337244704</v>
      </c>
      <c r="J585" s="75">
        <v>15.0852696020435</v>
      </c>
      <c r="K585" s="77">
        <v>0.112533759908704</v>
      </c>
      <c r="L585" s="75">
        <v>6.7532037265065998</v>
      </c>
      <c r="M585" s="78">
        <v>0.58804778356620702</v>
      </c>
    </row>
    <row r="586" spans="1:13">
      <c r="A586" s="81">
        <v>2019</v>
      </c>
      <c r="B586" s="72" t="s">
        <v>914</v>
      </c>
      <c r="C586" s="73" t="s">
        <v>922</v>
      </c>
      <c r="D586" s="9" t="s">
        <v>1172</v>
      </c>
      <c r="E586" s="9" t="s">
        <v>1161</v>
      </c>
      <c r="F586" s="74">
        <v>5785217</v>
      </c>
      <c r="G586" s="75">
        <v>7.2093023255814001E-2</v>
      </c>
      <c r="H586" s="76">
        <v>1.6483529017930899E-8</v>
      </c>
      <c r="I586" s="75">
        <v>2.8898150245894798</v>
      </c>
      <c r="J586" s="75">
        <v>0.52934335704379598</v>
      </c>
      <c r="K586" s="77">
        <v>0.129441444452321</v>
      </c>
      <c r="L586" s="75">
        <v>7.7829498030188304</v>
      </c>
      <c r="M586" s="78">
        <v>0.54310614816631297</v>
      </c>
    </row>
    <row r="587" spans="1:13">
      <c r="A587" s="81">
        <v>2019</v>
      </c>
      <c r="B587" s="80" t="s">
        <v>921</v>
      </c>
      <c r="C587" s="73" t="s">
        <v>922</v>
      </c>
      <c r="D587" s="9" t="s">
        <v>1172</v>
      </c>
      <c r="E587" s="9" t="s">
        <v>1161</v>
      </c>
      <c r="F587" s="74">
        <v>5785217</v>
      </c>
      <c r="G587" s="75">
        <v>7.2093023255814001E-2</v>
      </c>
      <c r="H587" s="76">
        <v>3.4300108168456801E-10</v>
      </c>
      <c r="I587" s="75">
        <v>3.56904931659595</v>
      </c>
      <c r="J587" s="75">
        <v>0.59484698162938299</v>
      </c>
      <c r="K587" s="77">
        <v>0.15417162312285801</v>
      </c>
      <c r="L587" s="75">
        <v>9.4647045103686107</v>
      </c>
      <c r="M587" s="78">
        <v>0.82841838354702801</v>
      </c>
    </row>
    <row r="588" spans="1:13">
      <c r="A588" s="81">
        <v>2019</v>
      </c>
      <c r="B588" s="80" t="s">
        <v>921</v>
      </c>
      <c r="C588" s="73" t="s">
        <v>922</v>
      </c>
      <c r="D588" s="9" t="s">
        <v>1173</v>
      </c>
      <c r="E588" s="9" t="s">
        <v>1161</v>
      </c>
      <c r="F588" s="74">
        <v>5785220</v>
      </c>
      <c r="G588" s="75">
        <v>7.9069767441860506E-2</v>
      </c>
      <c r="H588" s="76">
        <v>1.9028455888990401E-4</v>
      </c>
      <c r="I588" s="75">
        <v>2.32720850945317</v>
      </c>
      <c r="J588" s="75">
        <v>0.63228607821805605</v>
      </c>
      <c r="K588" s="77">
        <v>6.10652909493467E-2</v>
      </c>
      <c r="L588" s="75">
        <v>3.7205964521806001</v>
      </c>
      <c r="M588" s="78">
        <v>0.35289152572014698</v>
      </c>
    </row>
    <row r="589" spans="1:13">
      <c r="A589" s="81">
        <v>2019</v>
      </c>
      <c r="B589" s="80" t="s">
        <v>921</v>
      </c>
      <c r="C589" s="73" t="s">
        <v>922</v>
      </c>
      <c r="D589" s="9" t="s">
        <v>1174</v>
      </c>
      <c r="E589" s="9" t="s">
        <v>1161</v>
      </c>
      <c r="F589" s="74">
        <v>5790729</v>
      </c>
      <c r="G589" s="75">
        <v>7.6744186046511606E-2</v>
      </c>
      <c r="H589" s="76">
        <v>5.7448064247494698E-4</v>
      </c>
      <c r="I589" s="75">
        <v>1.82618147123414</v>
      </c>
      <c r="J589" s="75">
        <v>0.53629567331084005</v>
      </c>
      <c r="K589" s="77">
        <v>5.2502794296308698E-2</v>
      </c>
      <c r="L589" s="75">
        <v>3.2407246005839601</v>
      </c>
      <c r="M589" s="78">
        <v>1.5974964756317499E-2</v>
      </c>
    </row>
    <row r="590" spans="1:13">
      <c r="A590" s="71">
        <v>2018</v>
      </c>
      <c r="B590" s="80" t="s">
        <v>921</v>
      </c>
      <c r="C590" s="73" t="s">
        <v>932</v>
      </c>
      <c r="D590" s="9" t="s">
        <v>1175</v>
      </c>
      <c r="E590" s="9" t="s">
        <v>1161</v>
      </c>
      <c r="F590" s="74">
        <v>7493062</v>
      </c>
      <c r="G590" s="75">
        <v>2.8571428571428598E-2</v>
      </c>
      <c r="H590" s="76">
        <v>3.6663984689457398E-4</v>
      </c>
      <c r="I590" s="75">
        <v>-0.181536325777365</v>
      </c>
      <c r="J590" s="75">
        <v>5.1735355838765401E-2</v>
      </c>
      <c r="K590" s="77">
        <v>6.7940018064286595E-2</v>
      </c>
      <c r="L590" s="75">
        <v>3.4357603371206098</v>
      </c>
      <c r="M590" s="78">
        <v>0.384569854133056</v>
      </c>
    </row>
    <row r="591" spans="1:13">
      <c r="A591" s="71">
        <v>2018</v>
      </c>
      <c r="B591" s="72" t="s">
        <v>914</v>
      </c>
      <c r="C591" s="73" t="s">
        <v>996</v>
      </c>
      <c r="D591" s="9" t="s">
        <v>1176</v>
      </c>
      <c r="E591" s="9" t="s">
        <v>1161</v>
      </c>
      <c r="F591" s="74">
        <v>10949588</v>
      </c>
      <c r="G591" s="75">
        <v>2.2292993630573198E-2</v>
      </c>
      <c r="H591" s="76">
        <v>4.8251087857505398E-4</v>
      </c>
      <c r="I591" s="75">
        <v>0.15448631723030101</v>
      </c>
      <c r="J591" s="75">
        <v>4.4920187749296403E-2</v>
      </c>
      <c r="K591" s="77">
        <v>7.2567331283363207E-2</v>
      </c>
      <c r="L591" s="75">
        <v>3.3164928907101201</v>
      </c>
      <c r="M591" s="78">
        <v>0.28093380148673802</v>
      </c>
    </row>
    <row r="592" spans="1:13">
      <c r="A592" s="71">
        <v>2018</v>
      </c>
      <c r="B592" s="80" t="s">
        <v>921</v>
      </c>
      <c r="C592" s="73" t="s">
        <v>996</v>
      </c>
      <c r="D592" s="9" t="s">
        <v>1176</v>
      </c>
      <c r="E592" s="9" t="s">
        <v>1161</v>
      </c>
      <c r="F592" s="74">
        <v>10949588</v>
      </c>
      <c r="G592" s="75">
        <v>2.2292993630573198E-2</v>
      </c>
      <c r="H592" s="76">
        <v>4.1400034958085198E-4</v>
      </c>
      <c r="I592" s="75">
        <v>0.165248702303465</v>
      </c>
      <c r="J592" s="75">
        <v>4.7594527634717797E-2</v>
      </c>
      <c r="K592" s="77">
        <v>7.3908771723093195E-2</v>
      </c>
      <c r="L592" s="75">
        <v>3.38299929216178</v>
      </c>
      <c r="M592" s="78">
        <v>0.321440112041049</v>
      </c>
    </row>
    <row r="593" spans="1:13">
      <c r="A593" s="81">
        <v>2019</v>
      </c>
      <c r="B593" s="72" t="s">
        <v>914</v>
      </c>
      <c r="C593" s="73" t="s">
        <v>966</v>
      </c>
      <c r="D593" s="9" t="s">
        <v>1177</v>
      </c>
      <c r="E593" s="9" t="s">
        <v>1161</v>
      </c>
      <c r="F593" s="74">
        <v>11117294</v>
      </c>
      <c r="G593" s="75">
        <v>2.32558139534884E-2</v>
      </c>
      <c r="H593" s="76">
        <v>6.7153601053704902E-4</v>
      </c>
      <c r="I593" s="75">
        <v>0.185832163248247</v>
      </c>
      <c r="J593" s="75">
        <v>5.5192454887137199E-2</v>
      </c>
      <c r="K593" s="77">
        <v>5.1362290653502403E-2</v>
      </c>
      <c r="L593" s="75">
        <v>3.1729306937053101</v>
      </c>
      <c r="M593" s="78">
        <v>4.7911884169763198E-2</v>
      </c>
    </row>
    <row r="594" spans="1:13">
      <c r="A594" s="79">
        <v>2017</v>
      </c>
      <c r="B594" s="72" t="s">
        <v>914</v>
      </c>
      <c r="C594" s="73" t="s">
        <v>996</v>
      </c>
      <c r="D594" s="9" t="s">
        <v>1177</v>
      </c>
      <c r="E594" s="9" t="s">
        <v>1161</v>
      </c>
      <c r="F594" s="74">
        <v>11117294</v>
      </c>
      <c r="G594" s="75">
        <v>1.6260162601626001E-2</v>
      </c>
      <c r="H594" s="76">
        <v>8.1731552367672104E-5</v>
      </c>
      <c r="I594" s="75">
        <v>0.203541866067738</v>
      </c>
      <c r="J594" s="75">
        <v>5.2334751389341697E-2</v>
      </c>
      <c r="K594" s="77">
        <v>5.9635996093382403E-2</v>
      </c>
      <c r="L594" s="75">
        <v>4.0876102522336399</v>
      </c>
      <c r="M594" s="78">
        <v>8.6038400876950999E-2</v>
      </c>
    </row>
    <row r="595" spans="1:13">
      <c r="A595" s="79">
        <v>2017</v>
      </c>
      <c r="B595" s="80" t="s">
        <v>921</v>
      </c>
      <c r="C595" s="73" t="s">
        <v>996</v>
      </c>
      <c r="D595" s="9" t="s">
        <v>1178</v>
      </c>
      <c r="E595" s="9" t="s">
        <v>1161</v>
      </c>
      <c r="F595" s="74">
        <v>11117353</v>
      </c>
      <c r="G595" s="75">
        <v>1.6260162601626001E-2</v>
      </c>
      <c r="H595" s="76">
        <v>2.5287389475561398E-4</v>
      </c>
      <c r="I595" s="75">
        <v>0.17568829650409301</v>
      </c>
      <c r="J595" s="75">
        <v>4.8557311435444402E-2</v>
      </c>
      <c r="K595" s="77">
        <v>5.1824706784074803E-2</v>
      </c>
      <c r="L595" s="75">
        <v>3.5970960024024001</v>
      </c>
      <c r="M595" s="78">
        <v>9.9686656860318607E-2</v>
      </c>
    </row>
    <row r="596" spans="1:13">
      <c r="A596" s="79">
        <v>2017</v>
      </c>
      <c r="B596" s="72" t="s">
        <v>914</v>
      </c>
      <c r="C596" s="73" t="s">
        <v>996</v>
      </c>
      <c r="D596" s="9" t="s">
        <v>1178</v>
      </c>
      <c r="E596" s="9" t="s">
        <v>1161</v>
      </c>
      <c r="F596" s="74">
        <v>11117353</v>
      </c>
      <c r="G596" s="75">
        <v>1.6260162601626001E-2</v>
      </c>
      <c r="H596" s="76">
        <v>4.8662168240021899E-5</v>
      </c>
      <c r="I596" s="75">
        <v>0.19379487912899299</v>
      </c>
      <c r="J596" s="75">
        <v>4.8371687398584502E-2</v>
      </c>
      <c r="K596" s="77">
        <v>6.3164873459718898E-2</v>
      </c>
      <c r="L596" s="75">
        <v>4.3128085441167103</v>
      </c>
      <c r="M596" s="78">
        <v>0.121293062544306</v>
      </c>
    </row>
    <row r="597" spans="1:13">
      <c r="A597" s="81">
        <v>2019</v>
      </c>
      <c r="B597" s="72" t="s">
        <v>914</v>
      </c>
      <c r="C597" s="73" t="s">
        <v>932</v>
      </c>
      <c r="D597" s="9" t="s">
        <v>1179</v>
      </c>
      <c r="E597" s="9" t="s">
        <v>1161</v>
      </c>
      <c r="F597" s="74">
        <v>14977399</v>
      </c>
      <c r="G597" s="75">
        <v>0.23868312757201601</v>
      </c>
      <c r="H597" s="76">
        <v>9.4461823397836201E-4</v>
      </c>
      <c r="I597" s="75">
        <v>6.3060788216123598E-2</v>
      </c>
      <c r="J597" s="75">
        <v>1.9229011721662099E-2</v>
      </c>
      <c r="K597" s="77">
        <v>4.3293568095826497E-2</v>
      </c>
      <c r="L597" s="75">
        <v>3.02474367548623</v>
      </c>
      <c r="M597" s="78">
        <v>4.3160555358540902E-2</v>
      </c>
    </row>
    <row r="598" spans="1:13">
      <c r="A598" s="81">
        <v>2019</v>
      </c>
      <c r="B598" s="80" t="s">
        <v>921</v>
      </c>
      <c r="C598" s="73" t="s">
        <v>932</v>
      </c>
      <c r="D598" s="9" t="s">
        <v>1179</v>
      </c>
      <c r="E598" s="9" t="s">
        <v>1161</v>
      </c>
      <c r="F598" s="74">
        <v>14977399</v>
      </c>
      <c r="G598" s="75">
        <v>0.23868312757201601</v>
      </c>
      <c r="H598" s="76">
        <v>5.6629466876793595E-4</v>
      </c>
      <c r="I598" s="75">
        <v>6.8380001256976006E-2</v>
      </c>
      <c r="J598" s="75">
        <v>2.0031527413180501E-2</v>
      </c>
      <c r="K598" s="77">
        <v>4.6822258820607199E-2</v>
      </c>
      <c r="L598" s="75">
        <v>3.2469575269052799</v>
      </c>
      <c r="M598" s="78">
        <v>5.0748877828655101E-2</v>
      </c>
    </row>
    <row r="599" spans="1:13">
      <c r="A599" s="71">
        <v>2018</v>
      </c>
      <c r="B599" s="80" t="s">
        <v>921</v>
      </c>
      <c r="C599" s="73" t="s">
        <v>927</v>
      </c>
      <c r="D599" s="9" t="s">
        <v>1180</v>
      </c>
      <c r="E599" s="9" t="s">
        <v>1161</v>
      </c>
      <c r="F599" s="74">
        <v>15081460</v>
      </c>
      <c r="G599" s="75">
        <v>0.101910828025478</v>
      </c>
      <c r="H599" s="76">
        <v>9.9193327235079206E-4</v>
      </c>
      <c r="I599" s="75">
        <v>66.769741480975796</v>
      </c>
      <c r="J599" s="75">
        <v>20.562770084639499</v>
      </c>
      <c r="K599" s="77">
        <v>6.4952366173355494E-2</v>
      </c>
      <c r="L599" s="75">
        <v>3.0035175419834701</v>
      </c>
      <c r="M599" s="78">
        <v>1.0727245804512399E-2</v>
      </c>
    </row>
    <row r="600" spans="1:13">
      <c r="A600" s="71">
        <v>2018</v>
      </c>
      <c r="B600" s="80" t="s">
        <v>921</v>
      </c>
      <c r="C600" s="73" t="s">
        <v>927</v>
      </c>
      <c r="D600" s="9" t="s">
        <v>1181</v>
      </c>
      <c r="E600" s="9" t="s">
        <v>1161</v>
      </c>
      <c r="F600" s="74">
        <v>15081477</v>
      </c>
      <c r="G600" s="75">
        <v>0.101910828025478</v>
      </c>
      <c r="H600" s="76">
        <v>9.9193327235079206E-4</v>
      </c>
      <c r="I600" s="75">
        <v>66.769741480975796</v>
      </c>
      <c r="J600" s="75">
        <v>20.562770084639499</v>
      </c>
      <c r="K600" s="77">
        <v>6.4952366173355494E-2</v>
      </c>
      <c r="L600" s="75">
        <v>3.0035175419834701</v>
      </c>
      <c r="M600" s="78">
        <v>2.4224891426406499E-2</v>
      </c>
    </row>
    <row r="601" spans="1:13">
      <c r="A601" s="71">
        <v>2018</v>
      </c>
      <c r="B601" s="80" t="s">
        <v>921</v>
      </c>
      <c r="C601" s="73" t="s">
        <v>927</v>
      </c>
      <c r="D601" s="9" t="s">
        <v>1182</v>
      </c>
      <c r="E601" s="9" t="s">
        <v>1161</v>
      </c>
      <c r="F601" s="74">
        <v>15081505</v>
      </c>
      <c r="G601" s="75">
        <v>0.101910828025478</v>
      </c>
      <c r="H601" s="76">
        <v>9.9193327235079206E-4</v>
      </c>
      <c r="I601" s="75">
        <v>66.769741480975796</v>
      </c>
      <c r="J601" s="75">
        <v>20.562770084639499</v>
      </c>
      <c r="K601" s="77">
        <v>6.4952366173355494E-2</v>
      </c>
      <c r="L601" s="75">
        <v>3.0035175419834701</v>
      </c>
      <c r="M601" s="78">
        <v>6.1206507593314198E-3</v>
      </c>
    </row>
    <row r="602" spans="1:13">
      <c r="A602" s="79">
        <v>2017</v>
      </c>
      <c r="B602" s="72" t="s">
        <v>914</v>
      </c>
      <c r="C602" s="73" t="s">
        <v>977</v>
      </c>
      <c r="D602" s="9" t="s">
        <v>1182</v>
      </c>
      <c r="E602" s="9" t="s">
        <v>1161</v>
      </c>
      <c r="F602" s="74">
        <v>15081505</v>
      </c>
      <c r="G602" s="75">
        <v>8.8541666666666699E-2</v>
      </c>
      <c r="H602" s="76">
        <v>6.1490517332815099E-4</v>
      </c>
      <c r="I602" s="75">
        <v>120.76241055436</v>
      </c>
      <c r="J602" s="75">
        <v>35.529288499398803</v>
      </c>
      <c r="K602" s="77">
        <v>3.9320268099589703E-2</v>
      </c>
      <c r="L602" s="75">
        <v>3.2111918531280299</v>
      </c>
      <c r="M602" s="78">
        <v>1.21504031841885E-2</v>
      </c>
    </row>
    <row r="603" spans="1:13">
      <c r="A603" s="79">
        <v>2017</v>
      </c>
      <c r="B603" s="80" t="s">
        <v>921</v>
      </c>
      <c r="C603" s="73" t="s">
        <v>977</v>
      </c>
      <c r="D603" s="9" t="s">
        <v>1182</v>
      </c>
      <c r="E603" s="9" t="s">
        <v>1161</v>
      </c>
      <c r="F603" s="74">
        <v>15081505</v>
      </c>
      <c r="G603" s="75">
        <v>8.8541666666666699E-2</v>
      </c>
      <c r="H603" s="76">
        <v>5.46003422463009E-4</v>
      </c>
      <c r="I603" s="75">
        <v>124.591078154614</v>
      </c>
      <c r="J603" s="75">
        <v>36.337439060051999</v>
      </c>
      <c r="K603" s="77">
        <v>3.9998064238339202E-2</v>
      </c>
      <c r="L603" s="75">
        <v>3.2628046350385902</v>
      </c>
      <c r="M603" s="78">
        <v>1.29330521994544E-2</v>
      </c>
    </row>
    <row r="604" spans="1:13">
      <c r="A604" s="81">
        <v>2019</v>
      </c>
      <c r="B604" s="80" t="s">
        <v>921</v>
      </c>
      <c r="C604" s="73" t="s">
        <v>932</v>
      </c>
      <c r="D604" s="9" t="s">
        <v>1183</v>
      </c>
      <c r="E604" s="9" t="s">
        <v>1161</v>
      </c>
      <c r="F604" s="74">
        <v>15203112</v>
      </c>
      <c r="G604" s="75">
        <v>0.23251028806584401</v>
      </c>
      <c r="H604" s="76">
        <v>6.8281714207433998E-4</v>
      </c>
      <c r="I604" s="75">
        <v>6.5886550925482901E-2</v>
      </c>
      <c r="J604" s="75">
        <v>1.95827129240271E-2</v>
      </c>
      <c r="K604" s="77">
        <v>4.5516109014022102E-2</v>
      </c>
      <c r="L604" s="75">
        <v>3.16569558448928</v>
      </c>
      <c r="M604" s="78">
        <v>7.8826738821508695E-3</v>
      </c>
    </row>
    <row r="605" spans="1:13">
      <c r="A605" s="79">
        <v>2017</v>
      </c>
      <c r="B605" s="72" t="s">
        <v>914</v>
      </c>
      <c r="C605" s="73" t="s">
        <v>927</v>
      </c>
      <c r="D605" s="9" t="s">
        <v>1184</v>
      </c>
      <c r="E605" s="9" t="s">
        <v>1161</v>
      </c>
      <c r="F605" s="74">
        <v>16318025</v>
      </c>
      <c r="G605" s="75">
        <v>2.6422764227642299E-2</v>
      </c>
      <c r="H605" s="76">
        <v>9.6423158151694502E-4</v>
      </c>
      <c r="I605" s="75">
        <v>56.283186536748801</v>
      </c>
      <c r="J605" s="75">
        <v>17.189886925873601</v>
      </c>
      <c r="K605" s="77">
        <v>4.2642979009859597E-2</v>
      </c>
      <c r="L605" s="75">
        <v>3.0158186481548999</v>
      </c>
      <c r="M605" s="78">
        <v>0.107218163731213</v>
      </c>
    </row>
    <row r="606" spans="1:13">
      <c r="A606" s="79">
        <v>2017</v>
      </c>
      <c r="B606" s="80" t="s">
        <v>921</v>
      </c>
      <c r="C606" s="73" t="s">
        <v>927</v>
      </c>
      <c r="D606" s="9" t="s">
        <v>1184</v>
      </c>
      <c r="E606" s="9" t="s">
        <v>1161</v>
      </c>
      <c r="F606" s="74">
        <v>16318025</v>
      </c>
      <c r="G606" s="75">
        <v>2.6422764227642299E-2</v>
      </c>
      <c r="H606" s="76">
        <v>1.6181703107201199E-4</v>
      </c>
      <c r="I606" s="75">
        <v>62.565234734683202</v>
      </c>
      <c r="J606" s="75">
        <v>16.7898593730717</v>
      </c>
      <c r="K606" s="77">
        <v>5.4882942513020901E-2</v>
      </c>
      <c r="L606" s="75">
        <v>3.7909757712815599</v>
      </c>
      <c r="M606" s="78">
        <v>0.13248818987352501</v>
      </c>
    </row>
    <row r="607" spans="1:13">
      <c r="A607" s="81">
        <v>2019</v>
      </c>
      <c r="B607" s="72" t="s">
        <v>914</v>
      </c>
      <c r="C607" s="73" t="s">
        <v>929</v>
      </c>
      <c r="D607" s="9" t="s">
        <v>1185</v>
      </c>
      <c r="E607" s="9" t="s">
        <v>1161</v>
      </c>
      <c r="F607" s="74">
        <v>17081648</v>
      </c>
      <c r="G607" s="75">
        <v>0.169767441860465</v>
      </c>
      <c r="H607" s="76">
        <v>9.3522315059824796E-4</v>
      </c>
      <c r="I607" s="75">
        <v>0.36135951101546199</v>
      </c>
      <c r="J607" s="75">
        <v>0.110216682540005</v>
      </c>
      <c r="K607" s="77">
        <v>4.8767930334097299E-2</v>
      </c>
      <c r="L607" s="75">
        <v>3.0290847511483698</v>
      </c>
      <c r="M607" s="78">
        <v>0.15717558232853901</v>
      </c>
    </row>
    <row r="608" spans="1:13">
      <c r="A608" s="81">
        <v>2019</v>
      </c>
      <c r="B608" s="72" t="s">
        <v>914</v>
      </c>
      <c r="C608" s="73" t="s">
        <v>929</v>
      </c>
      <c r="D608" s="9" t="s">
        <v>1186</v>
      </c>
      <c r="E608" s="9" t="s">
        <v>1161</v>
      </c>
      <c r="F608" s="74">
        <v>17081659</v>
      </c>
      <c r="G608" s="75">
        <v>0.169767441860465</v>
      </c>
      <c r="H608" s="76">
        <v>9.3522315059824796E-4</v>
      </c>
      <c r="I608" s="75">
        <v>0.36135951101546199</v>
      </c>
      <c r="J608" s="75">
        <v>0.110216682540005</v>
      </c>
      <c r="K608" s="77">
        <v>4.8767930334097299E-2</v>
      </c>
      <c r="L608" s="75">
        <v>3.0290847511483698</v>
      </c>
      <c r="M608" s="78">
        <v>0.17076316598504199</v>
      </c>
    </row>
    <row r="609" spans="1:13">
      <c r="A609" s="71">
        <v>2018</v>
      </c>
      <c r="B609" s="72" t="s">
        <v>914</v>
      </c>
      <c r="C609" s="73" t="s">
        <v>918</v>
      </c>
      <c r="D609" s="9" t="s">
        <v>1187</v>
      </c>
      <c r="E609" s="9" t="s">
        <v>1161</v>
      </c>
      <c r="F609" s="74">
        <v>18499385</v>
      </c>
      <c r="G609" s="75">
        <v>0.04</v>
      </c>
      <c r="H609" s="76">
        <v>1.21532318818522E-4</v>
      </c>
      <c r="I609" s="75">
        <v>4.5976888264475004</v>
      </c>
      <c r="J609" s="75">
        <v>1.2168077883007899</v>
      </c>
      <c r="K609" s="77">
        <v>7.8343352373030903E-2</v>
      </c>
      <c r="L609" s="75">
        <v>3.9153082157437402</v>
      </c>
      <c r="M609" s="78">
        <v>0.38713924795628502</v>
      </c>
    </row>
    <row r="610" spans="1:13">
      <c r="A610" s="71">
        <v>2018</v>
      </c>
      <c r="B610" s="80" t="s">
        <v>921</v>
      </c>
      <c r="C610" s="73" t="s">
        <v>918</v>
      </c>
      <c r="D610" s="9" t="s">
        <v>1187</v>
      </c>
      <c r="E610" s="9" t="s">
        <v>1161</v>
      </c>
      <c r="F610" s="74">
        <v>18499385</v>
      </c>
      <c r="G610" s="75">
        <v>0.04</v>
      </c>
      <c r="H610" s="76">
        <v>5.6572462475778098E-5</v>
      </c>
      <c r="I610" s="75">
        <v>5.0646012085297301</v>
      </c>
      <c r="J610" s="75">
        <v>1.2841892451701999</v>
      </c>
      <c r="K610" s="77">
        <v>8.5042832749261596E-2</v>
      </c>
      <c r="L610" s="75">
        <v>4.2473949169575498</v>
      </c>
      <c r="M610" s="78">
        <v>0.46976273376663003</v>
      </c>
    </row>
    <row r="611" spans="1:13">
      <c r="A611" s="71">
        <v>2018</v>
      </c>
      <c r="B611" s="80" t="s">
        <v>921</v>
      </c>
      <c r="C611" s="73" t="s">
        <v>918</v>
      </c>
      <c r="D611" s="9" t="s">
        <v>1188</v>
      </c>
      <c r="E611" s="9" t="s">
        <v>1161</v>
      </c>
      <c r="F611" s="74">
        <v>18551176</v>
      </c>
      <c r="G611" s="75">
        <v>4.57142857142857E-2</v>
      </c>
      <c r="H611" s="76">
        <v>7.1396291949551397E-4</v>
      </c>
      <c r="I611" s="75">
        <v>3.7722714565317998</v>
      </c>
      <c r="J611" s="75">
        <v>1.1296550467683499</v>
      </c>
      <c r="K611" s="77">
        <v>6.1732372591428102E-2</v>
      </c>
      <c r="L611" s="75">
        <v>3.14632434323316</v>
      </c>
      <c r="M611" s="78">
        <v>9.4287519740407097E-2</v>
      </c>
    </row>
    <row r="612" spans="1:13">
      <c r="A612" s="79">
        <v>2017</v>
      </c>
      <c r="B612" s="72" t="s">
        <v>914</v>
      </c>
      <c r="C612" s="73" t="s">
        <v>979</v>
      </c>
      <c r="D612" s="9" t="s">
        <v>1189</v>
      </c>
      <c r="E612" s="9" t="s">
        <v>1161</v>
      </c>
      <c r="F612" s="74">
        <v>19254971</v>
      </c>
      <c r="G612" s="75">
        <v>7.1180555555555594E-2</v>
      </c>
      <c r="H612" s="76">
        <v>6.7076141706984597E-4</v>
      </c>
      <c r="I612" s="75">
        <v>-3.9396845919444701</v>
      </c>
      <c r="J612" s="75">
        <v>1.1669976387773799</v>
      </c>
      <c r="K612" s="77">
        <v>3.8799470852341797E-2</v>
      </c>
      <c r="L612" s="75">
        <v>3.17343192644099</v>
      </c>
      <c r="M612" s="78">
        <v>0.21531998072702299</v>
      </c>
    </row>
    <row r="613" spans="1:13">
      <c r="A613" s="79">
        <v>2017</v>
      </c>
      <c r="B613" s="72" t="s">
        <v>914</v>
      </c>
      <c r="C613" s="73" t="s">
        <v>977</v>
      </c>
      <c r="D613" s="9" t="s">
        <v>1189</v>
      </c>
      <c r="E613" s="9" t="s">
        <v>1161</v>
      </c>
      <c r="F613" s="74">
        <v>19254971</v>
      </c>
      <c r="G613" s="75">
        <v>7.1180555555555594E-2</v>
      </c>
      <c r="H613" s="76">
        <v>5.0344217495066896E-4</v>
      </c>
      <c r="I613" s="75">
        <v>-198.326718006259</v>
      </c>
      <c r="J613" s="75">
        <v>57.462845735537996</v>
      </c>
      <c r="K613" s="77">
        <v>4.0517732799242402E-2</v>
      </c>
      <c r="L613" s="75">
        <v>3.2980504050349402</v>
      </c>
      <c r="M613" s="78">
        <v>0.226197521061378</v>
      </c>
    </row>
    <row r="614" spans="1:13">
      <c r="A614" s="71">
        <v>2018</v>
      </c>
      <c r="B614" s="72" t="s">
        <v>914</v>
      </c>
      <c r="C614" s="73" t="s">
        <v>918</v>
      </c>
      <c r="D614" s="9" t="s">
        <v>1190</v>
      </c>
      <c r="E614" s="9" t="s">
        <v>1161</v>
      </c>
      <c r="F614" s="74">
        <v>19722771</v>
      </c>
      <c r="G614" s="75">
        <v>2.2857142857142899E-2</v>
      </c>
      <c r="H614" s="76">
        <v>6.06960695419966E-4</v>
      </c>
      <c r="I614" s="75">
        <v>4.6640169177428499</v>
      </c>
      <c r="J614" s="75">
        <v>1.37764899567754</v>
      </c>
      <c r="K614" s="77">
        <v>6.3395829415559005E-2</v>
      </c>
      <c r="L614" s="75">
        <v>3.2168394313545599</v>
      </c>
      <c r="M614" s="78">
        <v>6.9896815795508896E-2</v>
      </c>
    </row>
    <row r="615" spans="1:13">
      <c r="A615" s="71">
        <v>2018</v>
      </c>
      <c r="B615" s="72" t="s">
        <v>914</v>
      </c>
      <c r="C615" s="73" t="s">
        <v>918</v>
      </c>
      <c r="D615" s="9" t="s">
        <v>1191</v>
      </c>
      <c r="E615" s="9" t="s">
        <v>1161</v>
      </c>
      <c r="F615" s="74">
        <v>19722797</v>
      </c>
      <c r="G615" s="75">
        <v>2.2857142857142899E-2</v>
      </c>
      <c r="H615" s="76">
        <v>6.06960695419966E-4</v>
      </c>
      <c r="I615" s="75">
        <v>4.6640169177428499</v>
      </c>
      <c r="J615" s="75">
        <v>1.37764899567754</v>
      </c>
      <c r="K615" s="77">
        <v>6.3395829415559005E-2</v>
      </c>
      <c r="L615" s="75">
        <v>3.2168394313545599</v>
      </c>
      <c r="M615" s="78">
        <v>0.47658418505852901</v>
      </c>
    </row>
    <row r="616" spans="1:13">
      <c r="A616" s="81">
        <v>2019</v>
      </c>
      <c r="B616" s="80" t="s">
        <v>921</v>
      </c>
      <c r="C616" s="73" t="s">
        <v>933</v>
      </c>
      <c r="D616" s="9" t="s">
        <v>1192</v>
      </c>
      <c r="E616" s="9" t="s">
        <v>1161</v>
      </c>
      <c r="F616" s="74">
        <v>20702400</v>
      </c>
      <c r="G616" s="75">
        <v>0.26970954356846499</v>
      </c>
      <c r="H616" s="76">
        <v>4.8408449353538901E-4</v>
      </c>
      <c r="I616" s="75">
        <v>-118.51788681108</v>
      </c>
      <c r="J616" s="75">
        <v>34.3138883456663</v>
      </c>
      <c r="K616" s="77">
        <v>4.8295459042101203E-2</v>
      </c>
      <c r="L616" s="75">
        <v>3.3150788286994799</v>
      </c>
      <c r="M616" s="78">
        <v>9.9657225443303202E-2</v>
      </c>
    </row>
    <row r="617" spans="1:13">
      <c r="A617" s="71">
        <v>2018</v>
      </c>
      <c r="B617" s="72" t="s">
        <v>914</v>
      </c>
      <c r="C617" s="73" t="s">
        <v>915</v>
      </c>
      <c r="D617" s="9" t="s">
        <v>1193</v>
      </c>
      <c r="E617" s="9" t="s">
        <v>1161</v>
      </c>
      <c r="F617" s="74">
        <v>21898667</v>
      </c>
      <c r="G617" s="75">
        <v>2.8571428571428598E-2</v>
      </c>
      <c r="H617" s="76">
        <v>5.7406357977898099E-4</v>
      </c>
      <c r="I617" s="75">
        <v>106.29048558348001</v>
      </c>
      <c r="J617" s="75">
        <v>31.262902200395299</v>
      </c>
      <c r="K617" s="77">
        <v>6.3918692706839295E-2</v>
      </c>
      <c r="L617" s="75">
        <v>3.2410400051315902</v>
      </c>
      <c r="M617" s="78">
        <v>0.283843058652689</v>
      </c>
    </row>
    <row r="618" spans="1:13">
      <c r="A618" s="79">
        <v>2017</v>
      </c>
      <c r="B618" s="80" t="s">
        <v>921</v>
      </c>
      <c r="C618" s="73" t="s">
        <v>996</v>
      </c>
      <c r="D618" s="9" t="s">
        <v>1193</v>
      </c>
      <c r="E618" s="9" t="s">
        <v>1161</v>
      </c>
      <c r="F618" s="74">
        <v>21898667</v>
      </c>
      <c r="G618" s="75">
        <v>2.4390243902439001E-2</v>
      </c>
      <c r="H618" s="76">
        <v>3.9715204349984197E-4</v>
      </c>
      <c r="I618" s="75">
        <v>0.135947076430878</v>
      </c>
      <c r="J618" s="75">
        <v>3.8782942518384697E-2</v>
      </c>
      <c r="K618" s="77">
        <v>4.8721659682476097E-2</v>
      </c>
      <c r="L618" s="75">
        <v>3.4010431984968799</v>
      </c>
      <c r="M618" s="78">
        <v>0.32434955687547601</v>
      </c>
    </row>
    <row r="619" spans="1:13">
      <c r="A619" s="79">
        <v>2017</v>
      </c>
      <c r="B619" s="72" t="s">
        <v>914</v>
      </c>
      <c r="C619" s="73" t="s">
        <v>996</v>
      </c>
      <c r="D619" s="9" t="s">
        <v>1193</v>
      </c>
      <c r="E619" s="9" t="s">
        <v>1161</v>
      </c>
      <c r="F619" s="74">
        <v>21898667</v>
      </c>
      <c r="G619" s="75">
        <v>2.4390243902439001E-2</v>
      </c>
      <c r="H619" s="76">
        <v>3.4065675223070801E-4</v>
      </c>
      <c r="I619" s="75">
        <v>0.13873690644132999</v>
      </c>
      <c r="J619" s="75">
        <v>3.9120326548347101E-2</v>
      </c>
      <c r="K619" s="77">
        <v>4.9841297224759801E-2</v>
      </c>
      <c r="L619" s="75">
        <v>3.4676829983949902</v>
      </c>
      <c r="M619" s="78">
        <v>0.33779839114341298</v>
      </c>
    </row>
    <row r="620" spans="1:13">
      <c r="A620" s="71">
        <v>2018</v>
      </c>
      <c r="B620" s="80" t="s">
        <v>921</v>
      </c>
      <c r="C620" s="73" t="s">
        <v>915</v>
      </c>
      <c r="D620" s="9" t="s">
        <v>1193</v>
      </c>
      <c r="E620" s="9" t="s">
        <v>1161</v>
      </c>
      <c r="F620" s="74">
        <v>21898667</v>
      </c>
      <c r="G620" s="75">
        <v>2.8571428571428598E-2</v>
      </c>
      <c r="H620" s="76">
        <v>8.3161390332650397E-5</v>
      </c>
      <c r="I620" s="75">
        <v>118.470213240018</v>
      </c>
      <c r="J620" s="75">
        <v>30.7035479957257</v>
      </c>
      <c r="K620" s="77">
        <v>8.1556818413025506E-2</v>
      </c>
      <c r="L620" s="75">
        <v>4.0800782585330797</v>
      </c>
      <c r="M620" s="78">
        <v>0.35262072674676898</v>
      </c>
    </row>
    <row r="621" spans="1:13">
      <c r="A621" s="71">
        <v>2018</v>
      </c>
      <c r="B621" s="72" t="s">
        <v>914</v>
      </c>
      <c r="C621" s="73" t="s">
        <v>918</v>
      </c>
      <c r="D621" s="9" t="s">
        <v>1193</v>
      </c>
      <c r="E621" s="9" t="s">
        <v>1161</v>
      </c>
      <c r="F621" s="74">
        <v>21898667</v>
      </c>
      <c r="G621" s="75">
        <v>2.8571428571428598E-2</v>
      </c>
      <c r="H621" s="76">
        <v>6.3246930089147895E-5</v>
      </c>
      <c r="I621" s="75">
        <v>4.5200251298013496</v>
      </c>
      <c r="J621" s="75">
        <v>1.1512298553082601</v>
      </c>
      <c r="K621" s="77">
        <v>8.4320229096969901E-2</v>
      </c>
      <c r="L621" s="75">
        <v>4.1989605496414599</v>
      </c>
      <c r="M621" s="78">
        <v>0.33123136748222898</v>
      </c>
    </row>
    <row r="622" spans="1:13">
      <c r="A622" s="71">
        <v>2018</v>
      </c>
      <c r="B622" s="80" t="s">
        <v>921</v>
      </c>
      <c r="C622" s="73" t="s">
        <v>918</v>
      </c>
      <c r="D622" s="9" t="s">
        <v>1193</v>
      </c>
      <c r="E622" s="9" t="s">
        <v>1161</v>
      </c>
      <c r="F622" s="74">
        <v>21898667</v>
      </c>
      <c r="G622" s="75">
        <v>2.8571428571428598E-2</v>
      </c>
      <c r="H622" s="76">
        <v>2.15977502151814E-5</v>
      </c>
      <c r="I622" s="75">
        <v>4.8550514162043097</v>
      </c>
      <c r="J622" s="75">
        <v>1.17033009119821</v>
      </c>
      <c r="K622" s="77">
        <v>9.3659852683262199E-2</v>
      </c>
      <c r="L622" s="75">
        <v>4.6655914858870302</v>
      </c>
      <c r="M622" s="78">
        <v>0.38215313439868998</v>
      </c>
    </row>
    <row r="623" spans="1:13">
      <c r="A623" s="81">
        <v>2019</v>
      </c>
      <c r="B623" s="80" t="s">
        <v>921</v>
      </c>
      <c r="C623" s="73" t="s">
        <v>915</v>
      </c>
      <c r="D623" s="9" t="s">
        <v>1194</v>
      </c>
      <c r="E623" s="9" t="s">
        <v>1161</v>
      </c>
      <c r="F623" s="74">
        <v>21900299</v>
      </c>
      <c r="G623" s="75">
        <v>4.52674897119342E-2</v>
      </c>
      <c r="H623" s="76">
        <v>6.4046063508055198E-4</v>
      </c>
      <c r="I623" s="75">
        <v>155.99644917856901</v>
      </c>
      <c r="J623" s="75">
        <v>46.133594792474099</v>
      </c>
      <c r="K623" s="77">
        <v>4.5963295925812601E-2</v>
      </c>
      <c r="L623" s="75">
        <v>3.19350755833565</v>
      </c>
      <c r="M623" s="78">
        <v>3.3145045388177002E-2</v>
      </c>
    </row>
    <row r="624" spans="1:13">
      <c r="A624" s="81">
        <v>2019</v>
      </c>
      <c r="B624" s="72" t="s">
        <v>914</v>
      </c>
      <c r="C624" s="73" t="s">
        <v>936</v>
      </c>
      <c r="D624" s="9" t="s">
        <v>1194</v>
      </c>
      <c r="E624" s="9" t="s">
        <v>1161</v>
      </c>
      <c r="F624" s="74">
        <v>21900299</v>
      </c>
      <c r="G624" s="75">
        <v>4.1493775933609998E-2</v>
      </c>
      <c r="H624" s="76">
        <v>5.5011187262503001E-4</v>
      </c>
      <c r="I624" s="75">
        <v>4.3157474186947002</v>
      </c>
      <c r="J624" s="75">
        <v>1.2608095129605299</v>
      </c>
      <c r="K624" s="77">
        <v>4.74549559934258E-2</v>
      </c>
      <c r="L624" s="75">
        <v>3.2595489819182699</v>
      </c>
      <c r="M624" s="78">
        <v>2.6426426802701099E-2</v>
      </c>
    </row>
    <row r="625" spans="1:13">
      <c r="A625" s="81">
        <v>2019</v>
      </c>
      <c r="B625" s="80" t="s">
        <v>921</v>
      </c>
      <c r="C625" s="73" t="s">
        <v>936</v>
      </c>
      <c r="D625" s="9" t="s">
        <v>1194</v>
      </c>
      <c r="E625" s="9" t="s">
        <v>1161</v>
      </c>
      <c r="F625" s="74">
        <v>21900299</v>
      </c>
      <c r="G625" s="75">
        <v>4.1493775933609998E-2</v>
      </c>
      <c r="H625" s="76">
        <v>3.0015737045930798E-4</v>
      </c>
      <c r="I625" s="75">
        <v>4.5553982028833202</v>
      </c>
      <c r="J625" s="75">
        <v>1.27428532318333</v>
      </c>
      <c r="K625" s="77">
        <v>5.1646199025761702E-2</v>
      </c>
      <c r="L625" s="75">
        <v>3.5226509879386101</v>
      </c>
      <c r="M625" s="78">
        <v>2.9442799274813702E-2</v>
      </c>
    </row>
    <row r="626" spans="1:13">
      <c r="A626" s="81">
        <v>2019</v>
      </c>
      <c r="B626" s="72" t="s">
        <v>914</v>
      </c>
      <c r="C626" s="73" t="s">
        <v>918</v>
      </c>
      <c r="D626" s="9" t="s">
        <v>1194</v>
      </c>
      <c r="E626" s="9" t="s">
        <v>1161</v>
      </c>
      <c r="F626" s="74">
        <v>21900299</v>
      </c>
      <c r="G626" s="75">
        <v>4.52674897119342E-2</v>
      </c>
      <c r="H626" s="76">
        <v>1.31024837384548E-5</v>
      </c>
      <c r="I626" s="75">
        <v>5.5858742319918298</v>
      </c>
      <c r="J626" s="75">
        <v>1.3029797297767201</v>
      </c>
      <c r="K626" s="77">
        <v>7.2841875786213303E-2</v>
      </c>
      <c r="L626" s="75">
        <v>4.8826463706296597</v>
      </c>
      <c r="M626" s="78">
        <v>3.5979865082793501E-2</v>
      </c>
    </row>
    <row r="627" spans="1:13">
      <c r="A627" s="81">
        <v>2019</v>
      </c>
      <c r="B627" s="80" t="s">
        <v>921</v>
      </c>
      <c r="C627" s="73" t="s">
        <v>918</v>
      </c>
      <c r="D627" s="9" t="s">
        <v>1194</v>
      </c>
      <c r="E627" s="9" t="s">
        <v>1161</v>
      </c>
      <c r="F627" s="74">
        <v>21900299</v>
      </c>
      <c r="G627" s="75">
        <v>4.52674897119342E-2</v>
      </c>
      <c r="H627" s="76">
        <v>4.4688937772668902E-6</v>
      </c>
      <c r="I627" s="75">
        <v>5.9001461770184598</v>
      </c>
      <c r="J627" s="75">
        <v>1.3116975118167</v>
      </c>
      <c r="K627" s="77">
        <v>7.9890842484862307E-2</v>
      </c>
      <c r="L627" s="75">
        <v>5.34979996811769</v>
      </c>
      <c r="M627" s="78">
        <v>4.0142347587746798E-2</v>
      </c>
    </row>
    <row r="628" spans="1:13">
      <c r="A628" s="79">
        <v>2017</v>
      </c>
      <c r="B628" s="80" t="s">
        <v>921</v>
      </c>
      <c r="C628" s="73" t="s">
        <v>979</v>
      </c>
      <c r="D628" s="9" t="s">
        <v>1195</v>
      </c>
      <c r="E628" s="9" t="s">
        <v>1161</v>
      </c>
      <c r="F628" s="74">
        <v>21900397</v>
      </c>
      <c r="G628" s="75">
        <v>0.27604166666666702</v>
      </c>
      <c r="H628" s="76">
        <v>9.8227188086426895E-4</v>
      </c>
      <c r="I628" s="75">
        <v>2.2265082325063301</v>
      </c>
      <c r="J628" s="75">
        <v>0.68052045997893695</v>
      </c>
      <c r="K628" s="77">
        <v>3.6486124378913201E-2</v>
      </c>
      <c r="L628" s="75">
        <v>3.0077682881636298</v>
      </c>
      <c r="M628" s="78">
        <v>8.6913516940548292E-3</v>
      </c>
    </row>
    <row r="629" spans="1:13">
      <c r="A629" s="81">
        <v>2019</v>
      </c>
      <c r="B629" s="72" t="s">
        <v>914</v>
      </c>
      <c r="C629" s="73" t="s">
        <v>936</v>
      </c>
      <c r="D629" s="9" t="s">
        <v>1195</v>
      </c>
      <c r="E629" s="9" t="s">
        <v>1161</v>
      </c>
      <c r="F629" s="74">
        <v>21900397</v>
      </c>
      <c r="G629" s="75">
        <v>0.27178423236514498</v>
      </c>
      <c r="H629" s="76">
        <v>8.3438976712349097E-4</v>
      </c>
      <c r="I629" s="75">
        <v>2.2063456329706201</v>
      </c>
      <c r="J629" s="75">
        <v>0.666013963501909</v>
      </c>
      <c r="K629" s="77">
        <v>4.4515647548637897E-2</v>
      </c>
      <c r="L629" s="75">
        <v>3.07863103069496</v>
      </c>
      <c r="M629" s="78">
        <v>2.09552935275229E-2</v>
      </c>
    </row>
    <row r="630" spans="1:13">
      <c r="A630" s="81">
        <v>2019</v>
      </c>
      <c r="B630" s="80" t="s">
        <v>921</v>
      </c>
      <c r="C630" s="73" t="s">
        <v>918</v>
      </c>
      <c r="D630" s="9" t="s">
        <v>1195</v>
      </c>
      <c r="E630" s="9" t="s">
        <v>1161</v>
      </c>
      <c r="F630" s="74">
        <v>21900397</v>
      </c>
      <c r="G630" s="75">
        <v>0.27366255144032903</v>
      </c>
      <c r="H630" s="76">
        <v>7.4425800204395195E-4</v>
      </c>
      <c r="I630" s="75">
        <v>2.5863027435852</v>
      </c>
      <c r="J630" s="75">
        <v>0.77395207269510502</v>
      </c>
      <c r="K630" s="77">
        <v>4.4914205144335501E-2</v>
      </c>
      <c r="L630" s="75">
        <v>3.12827648724913</v>
      </c>
      <c r="M630" s="78">
        <v>2.2898208705713199E-2</v>
      </c>
    </row>
    <row r="631" spans="1:13">
      <c r="A631" s="81">
        <v>2019</v>
      </c>
      <c r="B631" s="80" t="s">
        <v>921</v>
      </c>
      <c r="C631" s="73" t="s">
        <v>936</v>
      </c>
      <c r="D631" s="9" t="s">
        <v>1195</v>
      </c>
      <c r="E631" s="9" t="s">
        <v>1161</v>
      </c>
      <c r="F631" s="74">
        <v>21900397</v>
      </c>
      <c r="G631" s="75">
        <v>0.27178423236514498</v>
      </c>
      <c r="H631" s="76">
        <v>7.2059659242675305E-4</v>
      </c>
      <c r="I631" s="75">
        <v>2.3929964741831902</v>
      </c>
      <c r="J631" s="75">
        <v>0.71432974840149899</v>
      </c>
      <c r="K631" s="77">
        <v>4.5498506926940199E-2</v>
      </c>
      <c r="L631" s="75">
        <v>3.1423077959100301</v>
      </c>
      <c r="M631" s="78">
        <v>2.46507859798588E-2</v>
      </c>
    </row>
    <row r="632" spans="1:13">
      <c r="A632" s="79">
        <v>2017</v>
      </c>
      <c r="B632" s="80" t="s">
        <v>921</v>
      </c>
      <c r="C632" s="73" t="s">
        <v>977</v>
      </c>
      <c r="D632" s="9" t="s">
        <v>1195</v>
      </c>
      <c r="E632" s="9" t="s">
        <v>1161</v>
      </c>
      <c r="F632" s="74">
        <v>21900397</v>
      </c>
      <c r="G632" s="75">
        <v>0.27604166666666702</v>
      </c>
      <c r="H632" s="76">
        <v>6.42329282396537E-4</v>
      </c>
      <c r="I632" s="75">
        <v>113.036470208764</v>
      </c>
      <c r="J632" s="75">
        <v>33.383506297050801</v>
      </c>
      <c r="K632" s="77">
        <v>3.90269903056105E-2</v>
      </c>
      <c r="L632" s="75">
        <v>3.1922422789926701</v>
      </c>
      <c r="M632" s="78">
        <v>9.2862389519137896E-3</v>
      </c>
    </row>
    <row r="633" spans="1:13">
      <c r="A633" s="71">
        <v>2018</v>
      </c>
      <c r="B633" s="80" t="s">
        <v>921</v>
      </c>
      <c r="C633" s="73" t="s">
        <v>918</v>
      </c>
      <c r="D633" s="9" t="s">
        <v>1196</v>
      </c>
      <c r="E633" s="9" t="s">
        <v>1161</v>
      </c>
      <c r="F633" s="74">
        <v>21953895</v>
      </c>
      <c r="G633" s="75">
        <v>3.4285714285714301E-2</v>
      </c>
      <c r="H633" s="76">
        <v>7.0852222103275E-4</v>
      </c>
      <c r="I633" s="75">
        <v>3.6054777869538199</v>
      </c>
      <c r="J633" s="75">
        <v>1.0790611401928301</v>
      </c>
      <c r="K633" s="77">
        <v>6.1803909761227301E-2</v>
      </c>
      <c r="L633" s="75">
        <v>3.1496465246394201</v>
      </c>
      <c r="M633" s="78">
        <v>3.2837924093317997E-2</v>
      </c>
    </row>
    <row r="634" spans="1:13">
      <c r="A634" s="81">
        <v>2019</v>
      </c>
      <c r="B634" s="72" t="s">
        <v>914</v>
      </c>
      <c r="C634" s="73" t="s">
        <v>936</v>
      </c>
      <c r="D634" s="9" t="s">
        <v>1196</v>
      </c>
      <c r="E634" s="9" t="s">
        <v>1161</v>
      </c>
      <c r="F634" s="74">
        <v>21953895</v>
      </c>
      <c r="G634" s="75">
        <v>4.3568464730290503E-2</v>
      </c>
      <c r="H634" s="76">
        <v>4.7466689652159199E-4</v>
      </c>
      <c r="I634" s="75">
        <v>4.1619155326462796</v>
      </c>
      <c r="J634" s="75">
        <v>1.20244501929256</v>
      </c>
      <c r="K634" s="77">
        <v>4.8494162988027403E-2</v>
      </c>
      <c r="L634" s="75">
        <v>3.3236110551139801</v>
      </c>
      <c r="M634" s="78">
        <v>7.5504189093389504E-2</v>
      </c>
    </row>
    <row r="635" spans="1:13">
      <c r="A635" s="81">
        <v>2019</v>
      </c>
      <c r="B635" s="80" t="s">
        <v>921</v>
      </c>
      <c r="C635" s="73" t="s">
        <v>936</v>
      </c>
      <c r="D635" s="9" t="s">
        <v>1196</v>
      </c>
      <c r="E635" s="9" t="s">
        <v>1161</v>
      </c>
      <c r="F635" s="74">
        <v>21953895</v>
      </c>
      <c r="G635" s="75">
        <v>4.3568464730290503E-2</v>
      </c>
      <c r="H635" s="76">
        <v>2.63601775026815E-4</v>
      </c>
      <c r="I635" s="75">
        <v>4.3827354736118096</v>
      </c>
      <c r="J635" s="75">
        <v>1.21505567089275</v>
      </c>
      <c r="K635" s="77">
        <v>5.2554626009986803E-2</v>
      </c>
      <c r="L635" s="75">
        <v>3.57905166964041</v>
      </c>
      <c r="M635" s="78">
        <v>8.3728833736314096E-2</v>
      </c>
    </row>
    <row r="636" spans="1:13">
      <c r="A636" s="81">
        <v>2019</v>
      </c>
      <c r="B636" s="72" t="s">
        <v>914</v>
      </c>
      <c r="C636" s="73" t="s">
        <v>918</v>
      </c>
      <c r="D636" s="9" t="s">
        <v>1196</v>
      </c>
      <c r="E636" s="9" t="s">
        <v>1161</v>
      </c>
      <c r="F636" s="74">
        <v>21953895</v>
      </c>
      <c r="G636" s="75">
        <v>4.52674897119342E-2</v>
      </c>
      <c r="H636" s="76">
        <v>1.0528611219487499E-4</v>
      </c>
      <c r="I636" s="75">
        <v>5.0132656686109502</v>
      </c>
      <c r="J636" s="75">
        <v>1.30891441301044</v>
      </c>
      <c r="K636" s="77">
        <v>5.8582741247784099E-2</v>
      </c>
      <c r="L636" s="75">
        <v>3.9776289108173701</v>
      </c>
      <c r="M636" s="78">
        <v>8.7071844167835796E-2</v>
      </c>
    </row>
    <row r="637" spans="1:13">
      <c r="A637" s="81">
        <v>2019</v>
      </c>
      <c r="B637" s="80" t="s">
        <v>921</v>
      </c>
      <c r="C637" s="73" t="s">
        <v>918</v>
      </c>
      <c r="D637" s="9" t="s">
        <v>1196</v>
      </c>
      <c r="E637" s="9" t="s">
        <v>1161</v>
      </c>
      <c r="F637" s="74">
        <v>21953895</v>
      </c>
      <c r="G637" s="75">
        <v>4.52674897119342E-2</v>
      </c>
      <c r="H637" s="76">
        <v>4.2693474954734802E-5</v>
      </c>
      <c r="I637" s="75">
        <v>5.3178432492097096</v>
      </c>
      <c r="J637" s="75">
        <v>1.31927447301349</v>
      </c>
      <c r="K637" s="77">
        <v>6.4677908410266299E-2</v>
      </c>
      <c r="L637" s="75">
        <v>4.3696384951785499</v>
      </c>
      <c r="M637" s="78">
        <v>9.7973216571705907E-2</v>
      </c>
    </row>
    <row r="638" spans="1:13">
      <c r="A638" s="81">
        <v>2019</v>
      </c>
      <c r="B638" s="80" t="s">
        <v>921</v>
      </c>
      <c r="C638" s="73" t="s">
        <v>915</v>
      </c>
      <c r="D638" s="9" t="s">
        <v>1197</v>
      </c>
      <c r="E638" s="9" t="s">
        <v>1161</v>
      </c>
      <c r="F638" s="74">
        <v>22013677</v>
      </c>
      <c r="G638" s="75">
        <v>4.52674897119342E-2</v>
      </c>
      <c r="H638" s="76">
        <v>6.4046063508055198E-4</v>
      </c>
      <c r="I638" s="75">
        <v>155.99644917856901</v>
      </c>
      <c r="J638" s="75">
        <v>46.133594792474099</v>
      </c>
      <c r="K638" s="77">
        <v>4.5963295925812601E-2</v>
      </c>
      <c r="L638" s="75">
        <v>3.19350755833565</v>
      </c>
      <c r="M638" s="78">
        <v>9.43640026770102E-2</v>
      </c>
    </row>
    <row r="639" spans="1:13">
      <c r="A639" s="81">
        <v>2019</v>
      </c>
      <c r="B639" s="72" t="s">
        <v>914</v>
      </c>
      <c r="C639" s="73" t="s">
        <v>936</v>
      </c>
      <c r="D639" s="9" t="s">
        <v>1197</v>
      </c>
      <c r="E639" s="9" t="s">
        <v>1161</v>
      </c>
      <c r="F639" s="74">
        <v>22013677</v>
      </c>
      <c r="G639" s="75">
        <v>4.1493775933609998E-2</v>
      </c>
      <c r="H639" s="76">
        <v>5.5011187262503001E-4</v>
      </c>
      <c r="I639" s="75">
        <v>4.3157474186947002</v>
      </c>
      <c r="J639" s="75">
        <v>1.2608095129605299</v>
      </c>
      <c r="K639" s="77">
        <v>4.74549559934258E-2</v>
      </c>
      <c r="L639" s="75">
        <v>3.2595489819182699</v>
      </c>
      <c r="M639" s="78">
        <v>7.8687919808322501E-2</v>
      </c>
    </row>
    <row r="640" spans="1:13">
      <c r="A640" s="81">
        <v>2019</v>
      </c>
      <c r="B640" s="80" t="s">
        <v>921</v>
      </c>
      <c r="C640" s="73" t="s">
        <v>936</v>
      </c>
      <c r="D640" s="9" t="s">
        <v>1197</v>
      </c>
      <c r="E640" s="9" t="s">
        <v>1161</v>
      </c>
      <c r="F640" s="74">
        <v>22013677</v>
      </c>
      <c r="G640" s="75">
        <v>4.1493775933609998E-2</v>
      </c>
      <c r="H640" s="76">
        <v>3.0015737045930798E-4</v>
      </c>
      <c r="I640" s="75">
        <v>4.5553982028833202</v>
      </c>
      <c r="J640" s="75">
        <v>1.27428532318333</v>
      </c>
      <c r="K640" s="77">
        <v>5.1646199025761702E-2</v>
      </c>
      <c r="L640" s="75">
        <v>3.5226509879386101</v>
      </c>
      <c r="M640" s="78">
        <v>8.7669537980529094E-2</v>
      </c>
    </row>
    <row r="641" spans="1:13">
      <c r="A641" s="81">
        <v>2019</v>
      </c>
      <c r="B641" s="72" t="s">
        <v>914</v>
      </c>
      <c r="C641" s="73" t="s">
        <v>918</v>
      </c>
      <c r="D641" s="9" t="s">
        <v>1197</v>
      </c>
      <c r="E641" s="9" t="s">
        <v>1161</v>
      </c>
      <c r="F641" s="74">
        <v>22013677</v>
      </c>
      <c r="G641" s="75">
        <v>4.52674897119342E-2</v>
      </c>
      <c r="H641" s="76">
        <v>1.31024837384548E-5</v>
      </c>
      <c r="I641" s="75">
        <v>5.5858742319918298</v>
      </c>
      <c r="J641" s="75">
        <v>1.3029797297767201</v>
      </c>
      <c r="K641" s="77">
        <v>7.2841875786213303E-2</v>
      </c>
      <c r="L641" s="75">
        <v>4.8826463706296597</v>
      </c>
      <c r="M641" s="78">
        <v>0.10243473934726501</v>
      </c>
    </row>
    <row r="642" spans="1:13">
      <c r="A642" s="81">
        <v>2019</v>
      </c>
      <c r="B642" s="80" t="s">
        <v>921</v>
      </c>
      <c r="C642" s="73" t="s">
        <v>918</v>
      </c>
      <c r="D642" s="9" t="s">
        <v>1197</v>
      </c>
      <c r="E642" s="9" t="s">
        <v>1161</v>
      </c>
      <c r="F642" s="74">
        <v>22013677</v>
      </c>
      <c r="G642" s="75">
        <v>4.52674897119342E-2</v>
      </c>
      <c r="H642" s="76">
        <v>4.4688937772668902E-6</v>
      </c>
      <c r="I642" s="75">
        <v>5.9001461770184598</v>
      </c>
      <c r="J642" s="75">
        <v>1.3116975118167</v>
      </c>
      <c r="K642" s="77">
        <v>7.9890842484862307E-2</v>
      </c>
      <c r="L642" s="75">
        <v>5.34979996811769</v>
      </c>
      <c r="M642" s="78">
        <v>0.114285334380106</v>
      </c>
    </row>
    <row r="643" spans="1:13">
      <c r="A643" s="81">
        <v>2019</v>
      </c>
      <c r="B643" s="80" t="s">
        <v>921</v>
      </c>
      <c r="C643" s="73" t="s">
        <v>915</v>
      </c>
      <c r="D643" s="9" t="s">
        <v>1198</v>
      </c>
      <c r="E643" s="9" t="s">
        <v>1161</v>
      </c>
      <c r="F643" s="74">
        <v>22013737</v>
      </c>
      <c r="G643" s="75">
        <v>4.52674897119342E-2</v>
      </c>
      <c r="H643" s="76">
        <v>6.4046063508055198E-4</v>
      </c>
      <c r="I643" s="75">
        <v>155.99644917856901</v>
      </c>
      <c r="J643" s="75">
        <v>46.133594792474099</v>
      </c>
      <c r="K643" s="77">
        <v>4.5963295925812601E-2</v>
      </c>
      <c r="L643" s="75">
        <v>3.19350755833565</v>
      </c>
      <c r="M643" s="78">
        <v>0.236764938418808</v>
      </c>
    </row>
    <row r="644" spans="1:13">
      <c r="A644" s="81">
        <v>2019</v>
      </c>
      <c r="B644" s="72" t="s">
        <v>914</v>
      </c>
      <c r="C644" s="73" t="s">
        <v>936</v>
      </c>
      <c r="D644" s="9" t="s">
        <v>1198</v>
      </c>
      <c r="E644" s="9" t="s">
        <v>1161</v>
      </c>
      <c r="F644" s="74">
        <v>22013737</v>
      </c>
      <c r="G644" s="75">
        <v>4.1493775933609998E-2</v>
      </c>
      <c r="H644" s="76">
        <v>5.5011187262503001E-4</v>
      </c>
      <c r="I644" s="75">
        <v>4.3157474186947002</v>
      </c>
      <c r="J644" s="75">
        <v>1.2608095129605299</v>
      </c>
      <c r="K644" s="77">
        <v>4.74549559934258E-2</v>
      </c>
      <c r="L644" s="75">
        <v>3.2595489819182699</v>
      </c>
      <c r="M644" s="78">
        <v>0.19696003976446699</v>
      </c>
    </row>
    <row r="645" spans="1:13">
      <c r="A645" s="81">
        <v>2019</v>
      </c>
      <c r="B645" s="80" t="s">
        <v>921</v>
      </c>
      <c r="C645" s="73" t="s">
        <v>936</v>
      </c>
      <c r="D645" s="9" t="s">
        <v>1198</v>
      </c>
      <c r="E645" s="9" t="s">
        <v>1161</v>
      </c>
      <c r="F645" s="74">
        <v>22013737</v>
      </c>
      <c r="G645" s="75">
        <v>4.1493775933609998E-2</v>
      </c>
      <c r="H645" s="76">
        <v>3.0015737045930798E-4</v>
      </c>
      <c r="I645" s="75">
        <v>4.5553982028833202</v>
      </c>
      <c r="J645" s="75">
        <v>1.27428532318333</v>
      </c>
      <c r="K645" s="77">
        <v>5.1646199025761702E-2</v>
      </c>
      <c r="L645" s="75">
        <v>3.5226509879386101</v>
      </c>
      <c r="M645" s="78">
        <v>0.21944150676291199</v>
      </c>
    </row>
    <row r="646" spans="1:13">
      <c r="A646" s="81">
        <v>2019</v>
      </c>
      <c r="B646" s="72" t="s">
        <v>914</v>
      </c>
      <c r="C646" s="73" t="s">
        <v>918</v>
      </c>
      <c r="D646" s="9" t="s">
        <v>1198</v>
      </c>
      <c r="E646" s="9" t="s">
        <v>1161</v>
      </c>
      <c r="F646" s="74">
        <v>22013737</v>
      </c>
      <c r="G646" s="75">
        <v>4.52674897119342E-2</v>
      </c>
      <c r="H646" s="76">
        <v>1.31024837384548E-5</v>
      </c>
      <c r="I646" s="75">
        <v>5.5858742319918298</v>
      </c>
      <c r="J646" s="75">
        <v>1.3029797297767201</v>
      </c>
      <c r="K646" s="77">
        <v>7.2841875786213303E-2</v>
      </c>
      <c r="L646" s="75">
        <v>4.8826463706296597</v>
      </c>
      <c r="M646" s="78">
        <v>0.257014900443712</v>
      </c>
    </row>
    <row r="647" spans="1:13">
      <c r="A647" s="81">
        <v>2019</v>
      </c>
      <c r="B647" s="80" t="s">
        <v>921</v>
      </c>
      <c r="C647" s="73" t="s">
        <v>918</v>
      </c>
      <c r="D647" s="9" t="s">
        <v>1198</v>
      </c>
      <c r="E647" s="9" t="s">
        <v>1161</v>
      </c>
      <c r="F647" s="74">
        <v>22013737</v>
      </c>
      <c r="G647" s="75">
        <v>4.52674897119342E-2</v>
      </c>
      <c r="H647" s="76">
        <v>4.4688937772668902E-6</v>
      </c>
      <c r="I647" s="75">
        <v>5.9001461770184598</v>
      </c>
      <c r="J647" s="75">
        <v>1.3116975118167</v>
      </c>
      <c r="K647" s="77">
        <v>7.9890842484862307E-2</v>
      </c>
      <c r="L647" s="75">
        <v>5.34979996811769</v>
      </c>
      <c r="M647" s="78">
        <v>0.28674875364598201</v>
      </c>
    </row>
    <row r="648" spans="1:13">
      <c r="A648" s="81">
        <v>2019</v>
      </c>
      <c r="B648" s="72" t="s">
        <v>914</v>
      </c>
      <c r="C648" s="73" t="s">
        <v>936</v>
      </c>
      <c r="D648" s="9" t="s">
        <v>1199</v>
      </c>
      <c r="E648" s="9" t="s">
        <v>1161</v>
      </c>
      <c r="F648" s="74">
        <v>22034779</v>
      </c>
      <c r="G648" s="75">
        <v>3.9419087136929501E-2</v>
      </c>
      <c r="H648" s="76">
        <v>8.9624510006546898E-4</v>
      </c>
      <c r="I648" s="75">
        <v>4.1384635402156604</v>
      </c>
      <c r="J648" s="75">
        <v>1.25656286756226</v>
      </c>
      <c r="K648" s="77">
        <v>4.4010469859014398E-2</v>
      </c>
      <c r="L648" s="75">
        <v>3.0475732056843601</v>
      </c>
      <c r="M648" s="78">
        <v>0.11533677766245801</v>
      </c>
    </row>
    <row r="649" spans="1:13">
      <c r="A649" s="81">
        <v>2019</v>
      </c>
      <c r="B649" s="80" t="s">
        <v>921</v>
      </c>
      <c r="C649" s="73" t="s">
        <v>936</v>
      </c>
      <c r="D649" s="9" t="s">
        <v>1199</v>
      </c>
      <c r="E649" s="9" t="s">
        <v>1161</v>
      </c>
      <c r="F649" s="74">
        <v>22034779</v>
      </c>
      <c r="G649" s="75">
        <v>3.9419087136929501E-2</v>
      </c>
      <c r="H649" s="76">
        <v>5.3119188813900405E-4</v>
      </c>
      <c r="I649" s="75">
        <v>4.3002761112148598</v>
      </c>
      <c r="J649" s="75">
        <v>1.2537444015799299</v>
      </c>
      <c r="K649" s="77">
        <v>4.7643164371010203E-2</v>
      </c>
      <c r="L649" s="75">
        <v>3.27474856572469</v>
      </c>
      <c r="M649" s="78">
        <v>0.124532363306722</v>
      </c>
    </row>
    <row r="650" spans="1:13">
      <c r="A650" s="81">
        <v>2019</v>
      </c>
      <c r="B650" s="80" t="s">
        <v>921</v>
      </c>
      <c r="C650" s="73" t="s">
        <v>915</v>
      </c>
      <c r="D650" s="9" t="s">
        <v>1199</v>
      </c>
      <c r="E650" s="9" t="s">
        <v>1161</v>
      </c>
      <c r="F650" s="74">
        <v>22034779</v>
      </c>
      <c r="G650" s="75">
        <v>4.3209876543209902E-2</v>
      </c>
      <c r="H650" s="76">
        <v>4.9588203401383397E-4</v>
      </c>
      <c r="I650" s="75">
        <v>156.05962760978201</v>
      </c>
      <c r="J650" s="75">
        <v>45.2603965754288</v>
      </c>
      <c r="K650" s="77">
        <v>4.7748238727662901E-2</v>
      </c>
      <c r="L650" s="75">
        <v>3.30462162607065</v>
      </c>
      <c r="M650" s="78">
        <v>0.15045825280396599</v>
      </c>
    </row>
    <row r="651" spans="1:13">
      <c r="A651" s="81">
        <v>2019</v>
      </c>
      <c r="B651" s="72" t="s">
        <v>914</v>
      </c>
      <c r="C651" s="73" t="s">
        <v>918</v>
      </c>
      <c r="D651" s="9" t="s">
        <v>1199</v>
      </c>
      <c r="E651" s="9" t="s">
        <v>1161</v>
      </c>
      <c r="F651" s="74">
        <v>22034779</v>
      </c>
      <c r="G651" s="75">
        <v>4.3209876543209902E-2</v>
      </c>
      <c r="H651" s="76">
        <v>1.6192101915263901E-5</v>
      </c>
      <c r="I651" s="75">
        <v>5.4734720205082397</v>
      </c>
      <c r="J651" s="75">
        <v>1.29001633196558</v>
      </c>
      <c r="K651" s="77">
        <v>7.1407054358350902E-2</v>
      </c>
      <c r="L651" s="75">
        <v>4.7906967713239004</v>
      </c>
      <c r="M651" s="78">
        <v>0.15669268358350799</v>
      </c>
    </row>
    <row r="652" spans="1:13">
      <c r="A652" s="81">
        <v>2019</v>
      </c>
      <c r="B652" s="80" t="s">
        <v>921</v>
      </c>
      <c r="C652" s="73" t="s">
        <v>918</v>
      </c>
      <c r="D652" s="9" t="s">
        <v>1199</v>
      </c>
      <c r="E652" s="9" t="s">
        <v>1161</v>
      </c>
      <c r="F652" s="74">
        <v>22034779</v>
      </c>
      <c r="G652" s="75">
        <v>4.3209876543209902E-2</v>
      </c>
      <c r="H652" s="76">
        <v>6.0979914930562001E-6</v>
      </c>
      <c r="I652" s="75">
        <v>5.6945026475743203</v>
      </c>
      <c r="J652" s="75">
        <v>1.28343051270263</v>
      </c>
      <c r="K652" s="77">
        <v>7.7819310160736302E-2</v>
      </c>
      <c r="L652" s="75">
        <v>5.2148131858285103</v>
      </c>
      <c r="M652" s="78">
        <v>0.16960338358319199</v>
      </c>
    </row>
    <row r="653" spans="1:13">
      <c r="A653" s="81">
        <v>2019</v>
      </c>
      <c r="B653" s="72" t="s">
        <v>914</v>
      </c>
      <c r="C653" s="73" t="s">
        <v>936</v>
      </c>
      <c r="D653" s="9" t="s">
        <v>1200</v>
      </c>
      <c r="E653" s="9" t="s">
        <v>1161</v>
      </c>
      <c r="F653" s="74">
        <v>22034781</v>
      </c>
      <c r="G653" s="75">
        <v>3.7344398340249003E-2</v>
      </c>
      <c r="H653" s="76">
        <v>7.6248138736911798E-4</v>
      </c>
      <c r="I653" s="75">
        <v>4.4433010327427196</v>
      </c>
      <c r="J653" s="75">
        <v>1.3315618319183999</v>
      </c>
      <c r="K653" s="77">
        <v>4.5152052261523697E-2</v>
      </c>
      <c r="L653" s="75">
        <v>3.1177707532422199</v>
      </c>
      <c r="M653" s="78">
        <v>0.126829201540549</v>
      </c>
    </row>
    <row r="654" spans="1:13">
      <c r="A654" s="81">
        <v>2019</v>
      </c>
      <c r="B654" s="80" t="s">
        <v>921</v>
      </c>
      <c r="C654" s="73" t="s">
        <v>936</v>
      </c>
      <c r="D654" s="9" t="s">
        <v>1200</v>
      </c>
      <c r="E654" s="9" t="s">
        <v>1161</v>
      </c>
      <c r="F654" s="74">
        <v>22034781</v>
      </c>
      <c r="G654" s="75">
        <v>3.7344398340249003E-2</v>
      </c>
      <c r="H654" s="76">
        <v>4.1074882801075898E-4</v>
      </c>
      <c r="I654" s="75">
        <v>4.6343488535876496</v>
      </c>
      <c r="J654" s="75">
        <v>1.3256266779066701</v>
      </c>
      <c r="K654" s="77">
        <v>4.9448408131440101E-2</v>
      </c>
      <c r="L654" s="75">
        <v>3.3864236670631702</v>
      </c>
      <c r="M654" s="78">
        <v>0.137970179114245</v>
      </c>
    </row>
    <row r="655" spans="1:13">
      <c r="A655" s="81">
        <v>2019</v>
      </c>
      <c r="B655" s="72" t="s">
        <v>914</v>
      </c>
      <c r="C655" s="73" t="s">
        <v>918</v>
      </c>
      <c r="D655" s="9" t="s">
        <v>1200</v>
      </c>
      <c r="E655" s="9" t="s">
        <v>1161</v>
      </c>
      <c r="F655" s="74">
        <v>22034781</v>
      </c>
      <c r="G655" s="75">
        <v>3.9094650205761299E-2</v>
      </c>
      <c r="H655" s="76">
        <v>2.4977628395298098E-4</v>
      </c>
      <c r="I655" s="75">
        <v>5.2112938883617002</v>
      </c>
      <c r="J655" s="75">
        <v>1.4382986989481901</v>
      </c>
      <c r="K655" s="77">
        <v>5.2590625214413399E-2</v>
      </c>
      <c r="L655" s="75">
        <v>3.6024487998982901</v>
      </c>
      <c r="M655" s="78">
        <v>0.13533050252173401</v>
      </c>
    </row>
    <row r="656" spans="1:13">
      <c r="A656" s="81">
        <v>2019</v>
      </c>
      <c r="B656" s="80" t="s">
        <v>921</v>
      </c>
      <c r="C656" s="73" t="s">
        <v>918</v>
      </c>
      <c r="D656" s="9" t="s">
        <v>1200</v>
      </c>
      <c r="E656" s="9" t="s">
        <v>1161</v>
      </c>
      <c r="F656" s="74">
        <v>22034781</v>
      </c>
      <c r="G656" s="75">
        <v>3.9094650205761299E-2</v>
      </c>
      <c r="H656" s="76">
        <v>9.9525440380252697E-5</v>
      </c>
      <c r="I656" s="75">
        <v>5.4851296348199297</v>
      </c>
      <c r="J656" s="75">
        <v>1.4284248786102001</v>
      </c>
      <c r="K656" s="77">
        <v>5.8876586865620598E-2</v>
      </c>
      <c r="L656" s="75">
        <v>4.0020658920730199</v>
      </c>
      <c r="M656" s="78">
        <v>0.14992648366893899</v>
      </c>
    </row>
    <row r="657" spans="1:13">
      <c r="A657" s="79">
        <v>2017</v>
      </c>
      <c r="B657" s="72" t="s">
        <v>914</v>
      </c>
      <c r="C657" s="73" t="s">
        <v>925</v>
      </c>
      <c r="D657" s="9" t="s">
        <v>1201</v>
      </c>
      <c r="E657" s="9" t="s">
        <v>1161</v>
      </c>
      <c r="F657" s="74">
        <v>22090225</v>
      </c>
      <c r="G657" s="75">
        <v>3.2520325203252001E-2</v>
      </c>
      <c r="H657" s="76">
        <v>8.0382816337851105E-4</v>
      </c>
      <c r="I657" s="75">
        <v>2.0056744701245801</v>
      </c>
      <c r="J657" s="75">
        <v>0.60350709484663001</v>
      </c>
      <c r="K657" s="77">
        <v>4.39044113811888E-2</v>
      </c>
      <c r="L657" s="75">
        <v>3.0948367816901299</v>
      </c>
      <c r="M657" s="78">
        <v>3.4472277435883499E-2</v>
      </c>
    </row>
    <row r="658" spans="1:13">
      <c r="A658" s="79">
        <v>2017</v>
      </c>
      <c r="B658" s="80" t="s">
        <v>921</v>
      </c>
      <c r="C658" s="73" t="s">
        <v>925</v>
      </c>
      <c r="D658" s="9" t="s">
        <v>1201</v>
      </c>
      <c r="E658" s="9" t="s">
        <v>1161</v>
      </c>
      <c r="F658" s="74">
        <v>22090225</v>
      </c>
      <c r="G658" s="75">
        <v>3.2520325203252001E-2</v>
      </c>
      <c r="H658" s="76">
        <v>6.1372553808218403E-4</v>
      </c>
      <c r="I658" s="75">
        <v>1.95880774558186</v>
      </c>
      <c r="J658" s="75">
        <v>0.57730361676818598</v>
      </c>
      <c r="K658" s="77">
        <v>4.5721160000529101E-2</v>
      </c>
      <c r="L658" s="75">
        <v>3.2120258046655401</v>
      </c>
      <c r="M658" s="78">
        <v>3.28800681235661E-2</v>
      </c>
    </row>
    <row r="659" spans="1:13">
      <c r="A659" s="81">
        <v>2019</v>
      </c>
      <c r="B659" s="80" t="s">
        <v>921</v>
      </c>
      <c r="C659" s="73" t="s">
        <v>1027</v>
      </c>
      <c r="D659" s="9" t="s">
        <v>1201</v>
      </c>
      <c r="E659" s="9" t="s">
        <v>1161</v>
      </c>
      <c r="F659" s="74">
        <v>22090225</v>
      </c>
      <c r="G659" s="75">
        <v>4.9382716049382699E-2</v>
      </c>
      <c r="H659" s="76">
        <v>5.39040366713971E-4</v>
      </c>
      <c r="I659" s="75">
        <v>2.99878680686016</v>
      </c>
      <c r="J659" s="75">
        <v>0.87518889624967</v>
      </c>
      <c r="K659" s="77">
        <v>4.7166331496528699E-2</v>
      </c>
      <c r="L659" s="75">
        <v>3.2683787109084399</v>
      </c>
      <c r="M659" s="78">
        <v>8.7878522012829793E-2</v>
      </c>
    </row>
    <row r="660" spans="1:13">
      <c r="A660" s="81">
        <v>2019</v>
      </c>
      <c r="B660" s="72" t="s">
        <v>914</v>
      </c>
      <c r="C660" s="73" t="s">
        <v>915</v>
      </c>
      <c r="D660" s="9" t="s">
        <v>1201</v>
      </c>
      <c r="E660" s="9" t="s">
        <v>1161</v>
      </c>
      <c r="F660" s="74">
        <v>22090225</v>
      </c>
      <c r="G660" s="75">
        <v>4.9382716049382699E-2</v>
      </c>
      <c r="H660" s="76">
        <v>1.61862149723346E-4</v>
      </c>
      <c r="I660" s="75">
        <v>151.31408931234401</v>
      </c>
      <c r="J660" s="75">
        <v>40.582385388867699</v>
      </c>
      <c r="K660" s="77">
        <v>5.5604943095367503E-2</v>
      </c>
      <c r="L660" s="75">
        <v>3.79085469595393</v>
      </c>
      <c r="M660" s="78">
        <v>0.101159257896438</v>
      </c>
    </row>
    <row r="661" spans="1:13">
      <c r="A661" s="81">
        <v>2019</v>
      </c>
      <c r="B661" s="80" t="s">
        <v>921</v>
      </c>
      <c r="C661" s="73" t="s">
        <v>966</v>
      </c>
      <c r="D661" s="9" t="s">
        <v>1201</v>
      </c>
      <c r="E661" s="9" t="s">
        <v>1161</v>
      </c>
      <c r="F661" s="74">
        <v>22090225</v>
      </c>
      <c r="G661" s="75">
        <v>3.7209302325581402E-2</v>
      </c>
      <c r="H661" s="76">
        <v>5.5770220518894103E-5</v>
      </c>
      <c r="I661" s="75">
        <v>0.15570000403540399</v>
      </c>
      <c r="J661" s="75">
        <v>3.9283400222303401E-2</v>
      </c>
      <c r="K661" s="77">
        <v>7.0461352324784801E-2</v>
      </c>
      <c r="L661" s="75">
        <v>4.25359763827786</v>
      </c>
      <c r="M661" s="78">
        <v>0.116809760190683</v>
      </c>
    </row>
    <row r="662" spans="1:13">
      <c r="A662" s="81">
        <v>2019</v>
      </c>
      <c r="B662" s="72" t="s">
        <v>914</v>
      </c>
      <c r="C662" s="73" t="s">
        <v>966</v>
      </c>
      <c r="D662" s="9" t="s">
        <v>1201</v>
      </c>
      <c r="E662" s="9" t="s">
        <v>1161</v>
      </c>
      <c r="F662" s="74">
        <v>22090225</v>
      </c>
      <c r="G662" s="75">
        <v>3.7209302325581402E-2</v>
      </c>
      <c r="H662" s="76">
        <v>4.2048578344776402E-5</v>
      </c>
      <c r="I662" s="75">
        <v>0.15791835334813101</v>
      </c>
      <c r="J662" s="75">
        <v>3.91807135315803E-2</v>
      </c>
      <c r="K662" s="77">
        <v>7.2774311218066504E-2</v>
      </c>
      <c r="L662" s="75">
        <v>4.3762486830398197</v>
      </c>
      <c r="M662" s="78">
        <v>0.120161986219868</v>
      </c>
    </row>
    <row r="663" spans="1:13">
      <c r="A663" s="81">
        <v>2019</v>
      </c>
      <c r="B663" s="72" t="s">
        <v>914</v>
      </c>
      <c r="C663" s="73" t="s">
        <v>936</v>
      </c>
      <c r="D663" s="9" t="s">
        <v>1201</v>
      </c>
      <c r="E663" s="9" t="s">
        <v>1161</v>
      </c>
      <c r="F663" s="74">
        <v>22090225</v>
      </c>
      <c r="G663" s="75">
        <v>4.5643153526971E-2</v>
      </c>
      <c r="H663" s="76">
        <v>2.5662227952811699E-5</v>
      </c>
      <c r="I663" s="75">
        <v>4.6299826509970101</v>
      </c>
      <c r="J663" s="75">
        <v>1.1170367884620001</v>
      </c>
      <c r="K663" s="77">
        <v>6.8804847822094006E-2</v>
      </c>
      <c r="L663" s="75">
        <v>4.5907056415850702</v>
      </c>
      <c r="M663" s="78">
        <v>0.102346905112485</v>
      </c>
    </row>
    <row r="664" spans="1:13">
      <c r="A664" s="81">
        <v>2019</v>
      </c>
      <c r="B664" s="80" t="s">
        <v>921</v>
      </c>
      <c r="C664" s="73" t="s">
        <v>915</v>
      </c>
      <c r="D664" s="9" t="s">
        <v>1201</v>
      </c>
      <c r="E664" s="9" t="s">
        <v>1161</v>
      </c>
      <c r="F664" s="74">
        <v>22090225</v>
      </c>
      <c r="G664" s="75">
        <v>4.9382716049382699E-2</v>
      </c>
      <c r="H664" s="76">
        <v>2.3204517806688102E-5</v>
      </c>
      <c r="I664" s="75">
        <v>173.19169823770599</v>
      </c>
      <c r="J664" s="75">
        <v>41.605611284027397</v>
      </c>
      <c r="K664" s="77">
        <v>6.882584038016E-2</v>
      </c>
      <c r="L664" s="75">
        <v>4.6344274518547497</v>
      </c>
      <c r="M664" s="78">
        <v>0.132525984572887</v>
      </c>
    </row>
    <row r="665" spans="1:13">
      <c r="A665" s="81">
        <v>2019</v>
      </c>
      <c r="B665" s="80" t="s">
        <v>921</v>
      </c>
      <c r="C665" s="73" t="s">
        <v>936</v>
      </c>
      <c r="D665" s="9" t="s">
        <v>1201</v>
      </c>
      <c r="E665" s="9" t="s">
        <v>1161</v>
      </c>
      <c r="F665" s="74">
        <v>22090225</v>
      </c>
      <c r="G665" s="75">
        <v>4.5643153526971E-2</v>
      </c>
      <c r="H665" s="76">
        <v>9.3445387504910108E-6</v>
      </c>
      <c r="I665" s="75">
        <v>4.8984739095579499</v>
      </c>
      <c r="J665" s="75">
        <v>1.1259071248116499</v>
      </c>
      <c r="K665" s="77">
        <v>7.5536344540432301E-2</v>
      </c>
      <c r="L665" s="75">
        <v>5.0294421306746999</v>
      </c>
      <c r="M665" s="78">
        <v>0.11456120830567899</v>
      </c>
    </row>
    <row r="666" spans="1:13">
      <c r="A666" s="81">
        <v>2019</v>
      </c>
      <c r="B666" s="72" t="s">
        <v>914</v>
      </c>
      <c r="C666" s="73" t="s">
        <v>918</v>
      </c>
      <c r="D666" s="9" t="s">
        <v>1201</v>
      </c>
      <c r="E666" s="9" t="s">
        <v>1161</v>
      </c>
      <c r="F666" s="74">
        <v>22090225</v>
      </c>
      <c r="G666" s="75">
        <v>4.9382716049382699E-2</v>
      </c>
      <c r="H666" s="76">
        <v>1.83920610322251E-6</v>
      </c>
      <c r="I666" s="75">
        <v>5.4301811998558804</v>
      </c>
      <c r="J666" s="75">
        <v>1.16174670904549</v>
      </c>
      <c r="K666" s="77">
        <v>8.5984943261467398E-2</v>
      </c>
      <c r="L666" s="75">
        <v>5.7353696005733497</v>
      </c>
      <c r="M666" s="78">
        <v>0.110296967872034</v>
      </c>
    </row>
    <row r="667" spans="1:13">
      <c r="A667" s="81">
        <v>2019</v>
      </c>
      <c r="B667" s="80" t="s">
        <v>921</v>
      </c>
      <c r="C667" s="73" t="s">
        <v>918</v>
      </c>
      <c r="D667" s="9" t="s">
        <v>1201</v>
      </c>
      <c r="E667" s="9" t="s">
        <v>1161</v>
      </c>
      <c r="F667" s="74">
        <v>22090225</v>
      </c>
      <c r="G667" s="75">
        <v>4.9382716049382699E-2</v>
      </c>
      <c r="H667" s="76">
        <v>5.2478265031683796E-7</v>
      </c>
      <c r="I667" s="75">
        <v>5.7104676493412896</v>
      </c>
      <c r="J667" s="75">
        <v>1.1662644293269</v>
      </c>
      <c r="K667" s="77">
        <v>9.3949679484925094E-2</v>
      </c>
      <c r="L667" s="75">
        <v>6.28002053147579</v>
      </c>
      <c r="M667" s="78">
        <v>0.12197709360221499</v>
      </c>
    </row>
    <row r="668" spans="1:13">
      <c r="A668" s="79">
        <v>2017</v>
      </c>
      <c r="B668" s="80" t="s">
        <v>921</v>
      </c>
      <c r="C668" s="73" t="s">
        <v>996</v>
      </c>
      <c r="D668" s="9" t="s">
        <v>1201</v>
      </c>
      <c r="E668" s="9" t="s">
        <v>1161</v>
      </c>
      <c r="F668" s="74">
        <v>22090225</v>
      </c>
      <c r="G668" s="75">
        <v>3.2520325203252001E-2</v>
      </c>
      <c r="H668" s="76">
        <v>2.5121624945539201E-7</v>
      </c>
      <c r="I668" s="75">
        <v>0.15978969425808401</v>
      </c>
      <c r="J668" s="75">
        <v>3.1788223894003299E-2</v>
      </c>
      <c r="K668" s="77">
        <v>9.7615035872915298E-2</v>
      </c>
      <c r="L668" s="75">
        <v>6.59995227249627</v>
      </c>
      <c r="M668" s="78">
        <v>5.3787792045453899E-2</v>
      </c>
    </row>
    <row r="669" spans="1:13">
      <c r="A669" s="79">
        <v>2017</v>
      </c>
      <c r="B669" s="72" t="s">
        <v>914</v>
      </c>
      <c r="C669" s="73" t="s">
        <v>996</v>
      </c>
      <c r="D669" s="9" t="s">
        <v>1201</v>
      </c>
      <c r="E669" s="9" t="s">
        <v>1161</v>
      </c>
      <c r="F669" s="74">
        <v>22090225</v>
      </c>
      <c r="G669" s="75">
        <v>3.2520325203252001E-2</v>
      </c>
      <c r="H669" s="76">
        <v>1.92489011268309E-7</v>
      </c>
      <c r="I669" s="75">
        <v>0.16369564060913799</v>
      </c>
      <c r="J669" s="75">
        <v>3.2221141355530197E-2</v>
      </c>
      <c r="K669" s="77">
        <v>9.9603230674885704E-2</v>
      </c>
      <c r="L669" s="75">
        <v>6.7155940582684899</v>
      </c>
      <c r="M669" s="78">
        <v>5.6449540780062701E-2</v>
      </c>
    </row>
    <row r="670" spans="1:13">
      <c r="A670" s="79">
        <v>2017</v>
      </c>
      <c r="B670" s="80" t="s">
        <v>921</v>
      </c>
      <c r="C670" s="73" t="s">
        <v>996</v>
      </c>
      <c r="D670" s="9" t="s">
        <v>1202</v>
      </c>
      <c r="E670" s="9" t="s">
        <v>1161</v>
      </c>
      <c r="F670" s="74">
        <v>22090269</v>
      </c>
      <c r="G670" s="75">
        <v>8.7398373983739799E-2</v>
      </c>
      <c r="H670" s="76">
        <v>1.8813646450057899E-4</v>
      </c>
      <c r="I670" s="75">
        <v>7.1217394561842298E-2</v>
      </c>
      <c r="J670" s="75">
        <v>1.9299051785955201E-2</v>
      </c>
      <c r="K670" s="77">
        <v>5.3851790453986401E-2</v>
      </c>
      <c r="L670" s="75">
        <v>3.7255270215862901</v>
      </c>
      <c r="M670" s="78">
        <v>6.5521453285332806E-2</v>
      </c>
    </row>
    <row r="671" spans="1:13">
      <c r="A671" s="81">
        <v>2019</v>
      </c>
      <c r="B671" s="80" t="s">
        <v>921</v>
      </c>
      <c r="C671" s="73" t="s">
        <v>918</v>
      </c>
      <c r="D671" s="9" t="s">
        <v>1202</v>
      </c>
      <c r="E671" s="9" t="s">
        <v>1161</v>
      </c>
      <c r="F671" s="74">
        <v>22090269</v>
      </c>
      <c r="G671" s="75">
        <v>0.109053497942387</v>
      </c>
      <c r="H671" s="76">
        <v>1.7811755095537701E-4</v>
      </c>
      <c r="I671" s="75">
        <v>2.9751760427100602</v>
      </c>
      <c r="J671" s="75">
        <v>0.80349626602322499</v>
      </c>
      <c r="K671" s="77">
        <v>5.4860148693112398E-2</v>
      </c>
      <c r="L671" s="75">
        <v>3.7492932848740601</v>
      </c>
      <c r="M671" s="78">
        <v>2.88391206221352E-2</v>
      </c>
    </row>
    <row r="672" spans="1:13">
      <c r="A672" s="79">
        <v>2017</v>
      </c>
      <c r="B672" s="72" t="s">
        <v>914</v>
      </c>
      <c r="C672" s="73" t="s">
        <v>996</v>
      </c>
      <c r="D672" s="9" t="s">
        <v>1202</v>
      </c>
      <c r="E672" s="9" t="s">
        <v>1161</v>
      </c>
      <c r="F672" s="74">
        <v>22090269</v>
      </c>
      <c r="G672" s="75">
        <v>8.7398373983739799E-2</v>
      </c>
      <c r="H672" s="76">
        <v>9.2806173994155298E-5</v>
      </c>
      <c r="I672" s="75">
        <v>7.4997958391885097E-2</v>
      </c>
      <c r="J672" s="75">
        <v>1.94297070010305E-2</v>
      </c>
      <c r="K672" s="77">
        <v>5.8768666709968102E-2</v>
      </c>
      <c r="L672" s="75">
        <v>4.0324231310828402</v>
      </c>
      <c r="M672" s="78">
        <v>7.26624841640401E-2</v>
      </c>
    </row>
    <row r="673" spans="1:13">
      <c r="A673" s="81">
        <v>2019</v>
      </c>
      <c r="B673" s="72" t="s">
        <v>914</v>
      </c>
      <c r="C673" s="73" t="s">
        <v>918</v>
      </c>
      <c r="D673" s="9" t="s">
        <v>1202</v>
      </c>
      <c r="E673" s="9" t="s">
        <v>1161</v>
      </c>
      <c r="F673" s="74">
        <v>22090269</v>
      </c>
      <c r="G673" s="75">
        <v>0.109053497942387</v>
      </c>
      <c r="H673" s="76">
        <v>6.8767628016846996E-5</v>
      </c>
      <c r="I673" s="75">
        <v>3.1178133752721702</v>
      </c>
      <c r="J673" s="75">
        <v>0.79373920398920605</v>
      </c>
      <c r="K673" s="77">
        <v>6.1521019264044498E-2</v>
      </c>
      <c r="L673" s="75">
        <v>4.1626159554014803</v>
      </c>
      <c r="M673" s="78">
        <v>3.1670645028820603E-2</v>
      </c>
    </row>
    <row r="674" spans="1:13">
      <c r="A674" s="81">
        <v>2019</v>
      </c>
      <c r="B674" s="72" t="s">
        <v>914</v>
      </c>
      <c r="C674" s="73" t="s">
        <v>936</v>
      </c>
      <c r="D674" s="9" t="s">
        <v>1203</v>
      </c>
      <c r="E674" s="9" t="s">
        <v>1161</v>
      </c>
      <c r="F674" s="74">
        <v>22090293</v>
      </c>
      <c r="G674" s="75">
        <v>4.9792531120331898E-2</v>
      </c>
      <c r="H674" s="76">
        <v>7.3672678331807896E-4</v>
      </c>
      <c r="I674" s="75">
        <v>3.5161635192711498</v>
      </c>
      <c r="J674" s="75">
        <v>1.0508333091748101</v>
      </c>
      <c r="K674" s="77">
        <v>4.53946232976623E-2</v>
      </c>
      <c r="L674" s="75">
        <v>3.1326935413086701</v>
      </c>
      <c r="M674" s="78">
        <v>2.4827843782250801E-2</v>
      </c>
    </row>
    <row r="675" spans="1:13">
      <c r="A675" s="81">
        <v>2019</v>
      </c>
      <c r="B675" s="80" t="s">
        <v>921</v>
      </c>
      <c r="C675" s="73" t="s">
        <v>1027</v>
      </c>
      <c r="D675" s="9" t="s">
        <v>1203</v>
      </c>
      <c r="E675" s="9" t="s">
        <v>1161</v>
      </c>
      <c r="F675" s="74">
        <v>22090293</v>
      </c>
      <c r="G675" s="75">
        <v>5.3497942386831303E-2</v>
      </c>
      <c r="H675" s="76">
        <v>7.0451377725446395E-4</v>
      </c>
      <c r="I675" s="75">
        <v>2.8116397123191601</v>
      </c>
      <c r="J675" s="75">
        <v>0.83773235698086601</v>
      </c>
      <c r="K675" s="77">
        <v>4.5297618573082503E-2</v>
      </c>
      <c r="L675" s="75">
        <v>3.1521105095424402</v>
      </c>
      <c r="M675" s="78">
        <v>3.2173544101353299E-2</v>
      </c>
    </row>
    <row r="676" spans="1:13">
      <c r="A676" s="81">
        <v>2019</v>
      </c>
      <c r="B676" s="80" t="s">
        <v>921</v>
      </c>
      <c r="C676" s="73" t="s">
        <v>936</v>
      </c>
      <c r="D676" s="9" t="s">
        <v>1203</v>
      </c>
      <c r="E676" s="9" t="s">
        <v>1161</v>
      </c>
      <c r="F676" s="74">
        <v>22090293</v>
      </c>
      <c r="G676" s="75">
        <v>4.9792531120331898E-2</v>
      </c>
      <c r="H676" s="76">
        <v>4.0559855263755498E-4</v>
      </c>
      <c r="I676" s="75">
        <v>3.7047022113488102</v>
      </c>
      <c r="J676" s="75">
        <v>1.0587355232015701</v>
      </c>
      <c r="K676" s="77">
        <v>4.9536912238941903E-2</v>
      </c>
      <c r="L676" s="75">
        <v>3.3919036034346899</v>
      </c>
      <c r="M676" s="78">
        <v>2.7561794213178701E-2</v>
      </c>
    </row>
    <row r="677" spans="1:13">
      <c r="A677" s="81">
        <v>2019</v>
      </c>
      <c r="B677" s="72" t="s">
        <v>914</v>
      </c>
      <c r="C677" s="73" t="s">
        <v>915</v>
      </c>
      <c r="D677" s="9" t="s">
        <v>1203</v>
      </c>
      <c r="E677" s="9" t="s">
        <v>1161</v>
      </c>
      <c r="F677" s="74">
        <v>22090293</v>
      </c>
      <c r="G677" s="75">
        <v>5.3497942386831303E-2</v>
      </c>
      <c r="H677" s="76">
        <v>1.89505420093691E-4</v>
      </c>
      <c r="I677" s="75">
        <v>143.91224777844801</v>
      </c>
      <c r="J677" s="75">
        <v>38.993920532807699</v>
      </c>
      <c r="K677" s="77">
        <v>5.4510558222868898E-2</v>
      </c>
      <c r="L677" s="75">
        <v>3.7223783641491099</v>
      </c>
      <c r="M677" s="78">
        <v>3.8109251235871597E-2</v>
      </c>
    </row>
    <row r="678" spans="1:13">
      <c r="A678" s="81">
        <v>2019</v>
      </c>
      <c r="B678" s="80" t="s">
        <v>921</v>
      </c>
      <c r="C678" s="73" t="s">
        <v>966</v>
      </c>
      <c r="D678" s="9" t="s">
        <v>1203</v>
      </c>
      <c r="E678" s="9" t="s">
        <v>1161</v>
      </c>
      <c r="F678" s="74">
        <v>22090293</v>
      </c>
      <c r="G678" s="75">
        <v>4.1860465116279097E-2</v>
      </c>
      <c r="H678" s="76">
        <v>5.40084397101834E-5</v>
      </c>
      <c r="I678" s="75">
        <v>0.14077083381767999</v>
      </c>
      <c r="J678" s="75">
        <v>3.54531187161558E-2</v>
      </c>
      <c r="K678" s="77">
        <v>7.0705311987609903E-2</v>
      </c>
      <c r="L678" s="75">
        <v>4.2675383691925299</v>
      </c>
      <c r="M678" s="78">
        <v>3.8193305094996098E-2</v>
      </c>
    </row>
    <row r="679" spans="1:13">
      <c r="A679" s="81">
        <v>2019</v>
      </c>
      <c r="B679" s="72" t="s">
        <v>914</v>
      </c>
      <c r="C679" s="73" t="s">
        <v>966</v>
      </c>
      <c r="D679" s="9" t="s">
        <v>1203</v>
      </c>
      <c r="E679" s="9" t="s">
        <v>1161</v>
      </c>
      <c r="F679" s="74">
        <v>22090293</v>
      </c>
      <c r="G679" s="75">
        <v>4.1860465116279097E-2</v>
      </c>
      <c r="H679" s="76">
        <v>3.8753570876753598E-5</v>
      </c>
      <c r="I679" s="75">
        <v>0.143722322291613</v>
      </c>
      <c r="J679" s="75">
        <v>3.5501494737459401E-2</v>
      </c>
      <c r="K679" s="77">
        <v>7.3395439507578999E-2</v>
      </c>
      <c r="L679" s="75">
        <v>4.4116882740449199</v>
      </c>
      <c r="M679" s="78">
        <v>3.9811663809937198E-2</v>
      </c>
    </row>
    <row r="680" spans="1:13">
      <c r="A680" s="81">
        <v>2019</v>
      </c>
      <c r="B680" s="80" t="s">
        <v>921</v>
      </c>
      <c r="C680" s="73" t="s">
        <v>915</v>
      </c>
      <c r="D680" s="9" t="s">
        <v>1203</v>
      </c>
      <c r="E680" s="9" t="s">
        <v>1161</v>
      </c>
      <c r="F680" s="74">
        <v>22090293</v>
      </c>
      <c r="G680" s="75">
        <v>5.3497942386831303E-2</v>
      </c>
      <c r="H680" s="76">
        <v>3.2782039366663797E-5</v>
      </c>
      <c r="I680" s="75">
        <v>163.37102178114799</v>
      </c>
      <c r="J680" s="75">
        <v>39.9581608327005</v>
      </c>
      <c r="K680" s="77">
        <v>6.64784077140399E-2</v>
      </c>
      <c r="L680" s="75">
        <v>4.4843640325184504</v>
      </c>
      <c r="M680" s="78">
        <v>4.9111698412414501E-2</v>
      </c>
    </row>
    <row r="681" spans="1:13">
      <c r="A681" s="81">
        <v>2019</v>
      </c>
      <c r="B681" s="72" t="s">
        <v>914</v>
      </c>
      <c r="C681" s="73" t="s">
        <v>918</v>
      </c>
      <c r="D681" s="9" t="s">
        <v>1203</v>
      </c>
      <c r="E681" s="9" t="s">
        <v>1161</v>
      </c>
      <c r="F681" s="74">
        <v>22090293</v>
      </c>
      <c r="G681" s="75">
        <v>5.3497942386831303E-2</v>
      </c>
      <c r="H681" s="76">
        <v>5.6823141416095996E-6</v>
      </c>
      <c r="I681" s="75">
        <v>4.8813215697589598</v>
      </c>
      <c r="J681" s="75">
        <v>1.09538824692475</v>
      </c>
      <c r="K681" s="77">
        <v>7.8470751764071797E-2</v>
      </c>
      <c r="L681" s="75">
        <v>5.2454747603708602</v>
      </c>
      <c r="M681" s="78">
        <v>3.71191286316516E-2</v>
      </c>
    </row>
    <row r="682" spans="1:13">
      <c r="A682" s="81">
        <v>2019</v>
      </c>
      <c r="B682" s="80" t="s">
        <v>921</v>
      </c>
      <c r="C682" s="73" t="s">
        <v>918</v>
      </c>
      <c r="D682" s="9" t="s">
        <v>1203</v>
      </c>
      <c r="E682" s="9" t="s">
        <v>1161</v>
      </c>
      <c r="F682" s="74">
        <v>22090293</v>
      </c>
      <c r="G682" s="75">
        <v>5.3497942386831303E-2</v>
      </c>
      <c r="H682" s="76">
        <v>2.21376726696943E-6</v>
      </c>
      <c r="I682" s="75">
        <v>5.0937749331713604</v>
      </c>
      <c r="J682" s="75">
        <v>1.09945250122361</v>
      </c>
      <c r="K682" s="77">
        <v>8.4543519368748293E-2</v>
      </c>
      <c r="L682" s="75">
        <v>5.6548680383731602</v>
      </c>
      <c r="M682" s="78">
        <v>4.0420570477836502E-2</v>
      </c>
    </row>
    <row r="683" spans="1:13">
      <c r="A683" s="79">
        <v>2017</v>
      </c>
      <c r="B683" s="80" t="s">
        <v>921</v>
      </c>
      <c r="C683" s="73" t="s">
        <v>996</v>
      </c>
      <c r="D683" s="9" t="s">
        <v>1203</v>
      </c>
      <c r="E683" s="9" t="s">
        <v>1161</v>
      </c>
      <c r="F683" s="74">
        <v>22090293</v>
      </c>
      <c r="G683" s="75">
        <v>3.65853658536585E-2</v>
      </c>
      <c r="H683" s="76">
        <v>1.9902709091161198E-6</v>
      </c>
      <c r="I683" s="75">
        <v>0.13331995324615001</v>
      </c>
      <c r="J683" s="75">
        <v>2.8644027908308702E-2</v>
      </c>
      <c r="K683" s="77">
        <v>8.4295615953735095E-2</v>
      </c>
      <c r="L683" s="75">
        <v>5.7010878048332598</v>
      </c>
      <c r="M683" s="78">
        <v>0.13767035255732599</v>
      </c>
    </row>
    <row r="684" spans="1:13">
      <c r="A684" s="79">
        <v>2017</v>
      </c>
      <c r="B684" s="72" t="s">
        <v>914</v>
      </c>
      <c r="C684" s="73" t="s">
        <v>996</v>
      </c>
      <c r="D684" s="9" t="s">
        <v>1203</v>
      </c>
      <c r="E684" s="9" t="s">
        <v>1161</v>
      </c>
      <c r="F684" s="74">
        <v>22090293</v>
      </c>
      <c r="G684" s="75">
        <v>3.65853658536585E-2</v>
      </c>
      <c r="H684" s="76">
        <v>1.6426144382642499E-6</v>
      </c>
      <c r="I684" s="75">
        <v>0.136824729678481</v>
      </c>
      <c r="J684" s="75">
        <v>2.9133020195121401E-2</v>
      </c>
      <c r="K684" s="77">
        <v>8.5762618740215305E-2</v>
      </c>
      <c r="L684" s="75">
        <v>5.7844643641271603</v>
      </c>
      <c r="M684" s="78">
        <v>0.14500377769740899</v>
      </c>
    </row>
    <row r="685" spans="1:13">
      <c r="A685" s="79">
        <v>2017</v>
      </c>
      <c r="B685" s="80" t="s">
        <v>921</v>
      </c>
      <c r="C685" s="73" t="s">
        <v>996</v>
      </c>
      <c r="D685" s="9" t="s">
        <v>1204</v>
      </c>
      <c r="E685" s="9" t="s">
        <v>1161</v>
      </c>
      <c r="F685" s="74">
        <v>22090298</v>
      </c>
      <c r="G685" s="75">
        <v>8.7398373983739799E-2</v>
      </c>
      <c r="H685" s="76">
        <v>2.1447224063736101E-4</v>
      </c>
      <c r="I685" s="75">
        <v>6.9673391938363693E-2</v>
      </c>
      <c r="J685" s="75">
        <v>1.90444395090184E-2</v>
      </c>
      <c r="K685" s="77">
        <v>5.2954325168778203E-2</v>
      </c>
      <c r="L685" s="75">
        <v>3.6686289110232</v>
      </c>
      <c r="M685" s="78">
        <v>3.7599669472547399E-2</v>
      </c>
    </row>
    <row r="686" spans="1:13">
      <c r="A686" s="81">
        <v>2019</v>
      </c>
      <c r="B686" s="80" t="s">
        <v>921</v>
      </c>
      <c r="C686" s="73" t="s">
        <v>918</v>
      </c>
      <c r="D686" s="9" t="s">
        <v>1204</v>
      </c>
      <c r="E686" s="9" t="s">
        <v>1161</v>
      </c>
      <c r="F686" s="74">
        <v>22090298</v>
      </c>
      <c r="G686" s="75">
        <v>0.11111111111111099</v>
      </c>
      <c r="H686" s="76">
        <v>1.49903653153881E-4</v>
      </c>
      <c r="I686" s="75">
        <v>2.9474949942713802</v>
      </c>
      <c r="J686" s="75">
        <v>0.78726354790445296</v>
      </c>
      <c r="K686" s="77">
        <v>5.6052341715657802E-2</v>
      </c>
      <c r="L686" s="75">
        <v>3.82418778326086</v>
      </c>
      <c r="M686" s="78">
        <v>8.5873453045074294E-2</v>
      </c>
    </row>
    <row r="687" spans="1:13">
      <c r="A687" s="79">
        <v>2017</v>
      </c>
      <c r="B687" s="72" t="s">
        <v>914</v>
      </c>
      <c r="C687" s="73" t="s">
        <v>996</v>
      </c>
      <c r="D687" s="9" t="s">
        <v>1204</v>
      </c>
      <c r="E687" s="9" t="s">
        <v>1161</v>
      </c>
      <c r="F687" s="74">
        <v>22090298</v>
      </c>
      <c r="G687" s="75">
        <v>8.7398373983739799E-2</v>
      </c>
      <c r="H687" s="76">
        <v>1.07714709031892E-4</v>
      </c>
      <c r="I687" s="75">
        <v>7.3514438024130602E-2</v>
      </c>
      <c r="J687" s="75">
        <v>1.92176462558829E-2</v>
      </c>
      <c r="K687" s="77">
        <v>5.7750632235379497E-2</v>
      </c>
      <c r="L687" s="75">
        <v>3.96772498736865</v>
      </c>
      <c r="M687" s="78">
        <v>4.1859631662935597E-2</v>
      </c>
    </row>
    <row r="688" spans="1:13">
      <c r="A688" s="81">
        <v>2019</v>
      </c>
      <c r="B688" s="72" t="s">
        <v>914</v>
      </c>
      <c r="C688" s="73" t="s">
        <v>918</v>
      </c>
      <c r="D688" s="9" t="s">
        <v>1204</v>
      </c>
      <c r="E688" s="9" t="s">
        <v>1161</v>
      </c>
      <c r="F688" s="74">
        <v>22090298</v>
      </c>
      <c r="G688" s="75">
        <v>0.11111111111111099</v>
      </c>
      <c r="H688" s="76">
        <v>5.7408587064772802E-5</v>
      </c>
      <c r="I688" s="75">
        <v>3.0907277974056901</v>
      </c>
      <c r="J688" s="75">
        <v>0.778764914586485</v>
      </c>
      <c r="K688" s="77">
        <v>6.2762934674567297E-2</v>
      </c>
      <c r="L688" s="75">
        <v>4.2410231418194302</v>
      </c>
      <c r="M688" s="78">
        <v>9.4422238120627194E-2</v>
      </c>
    </row>
    <row r="689" spans="1:13">
      <c r="A689" s="71">
        <v>2018</v>
      </c>
      <c r="B689" s="72" t="s">
        <v>914</v>
      </c>
      <c r="C689" s="73" t="s">
        <v>932</v>
      </c>
      <c r="D689" s="9" t="s">
        <v>1205</v>
      </c>
      <c r="E689" s="9" t="s">
        <v>1161</v>
      </c>
      <c r="F689" s="74">
        <v>22353232</v>
      </c>
      <c r="G689" s="75">
        <v>6.8571428571428603E-2</v>
      </c>
      <c r="H689" s="76">
        <v>6.5879981694550198E-4</v>
      </c>
      <c r="I689" s="75">
        <v>0.12459655021558</v>
      </c>
      <c r="J689" s="75">
        <v>3.7036064630640103E-2</v>
      </c>
      <c r="K689" s="77">
        <v>6.2626248791713399E-2</v>
      </c>
      <c r="L689" s="75">
        <v>3.1812465301755801</v>
      </c>
      <c r="M689" s="78">
        <v>1.6537495464863099E-2</v>
      </c>
    </row>
    <row r="690" spans="1:13">
      <c r="A690" s="71">
        <v>2018</v>
      </c>
      <c r="B690" s="72" t="s">
        <v>914</v>
      </c>
      <c r="C690" s="73" t="s">
        <v>930</v>
      </c>
      <c r="D690" s="9" t="s">
        <v>1205</v>
      </c>
      <c r="E690" s="9" t="s">
        <v>1161</v>
      </c>
      <c r="F690" s="74">
        <v>22353232</v>
      </c>
      <c r="G690" s="75">
        <v>6.8571428571428603E-2</v>
      </c>
      <c r="H690" s="76">
        <v>5.35556315025845E-4</v>
      </c>
      <c r="I690" s="75">
        <v>0.11359198580580999</v>
      </c>
      <c r="J690" s="75">
        <v>3.3235888487559997E-2</v>
      </c>
      <c r="K690" s="77">
        <v>6.4569745523336899E-2</v>
      </c>
      <c r="L690" s="75">
        <v>3.27119485532875</v>
      </c>
      <c r="M690" s="78">
        <v>1.6395163952888502E-2</v>
      </c>
    </row>
    <row r="691" spans="1:13">
      <c r="A691" s="79">
        <v>2017</v>
      </c>
      <c r="B691" s="80" t="s">
        <v>921</v>
      </c>
      <c r="C691" s="73" t="s">
        <v>996</v>
      </c>
      <c r="D691" s="9" t="s">
        <v>1205</v>
      </c>
      <c r="E691" s="9" t="s">
        <v>1161</v>
      </c>
      <c r="F691" s="74">
        <v>22353232</v>
      </c>
      <c r="G691" s="75">
        <v>3.8617886178861797E-2</v>
      </c>
      <c r="H691" s="76">
        <v>1.9731611468213199E-4</v>
      </c>
      <c r="I691" s="75">
        <v>0.119006860789565</v>
      </c>
      <c r="J691" s="75">
        <v>3.2350309749070702E-2</v>
      </c>
      <c r="K691" s="77">
        <v>5.3525558878854497E-2</v>
      </c>
      <c r="L691" s="75">
        <v>3.70483744474407</v>
      </c>
      <c r="M691" s="78">
        <v>3.1865663087982603E-2</v>
      </c>
    </row>
    <row r="692" spans="1:13">
      <c r="A692" s="81">
        <v>2019</v>
      </c>
      <c r="B692" s="72" t="s">
        <v>914</v>
      </c>
      <c r="C692" s="73" t="s">
        <v>936</v>
      </c>
      <c r="D692" s="9" t="s">
        <v>1205</v>
      </c>
      <c r="E692" s="9" t="s">
        <v>1161</v>
      </c>
      <c r="F692" s="74">
        <v>22353232</v>
      </c>
      <c r="G692" s="75">
        <v>4.7717842323651401E-2</v>
      </c>
      <c r="H692" s="76">
        <v>1.6690630125342499E-4</v>
      </c>
      <c r="I692" s="75">
        <v>4.3936223841796602</v>
      </c>
      <c r="J692" s="75">
        <v>1.1808099830516701</v>
      </c>
      <c r="K692" s="77">
        <v>5.5828198151750802E-2</v>
      </c>
      <c r="L692" s="75">
        <v>3.7775272669880202</v>
      </c>
      <c r="M692" s="78">
        <v>9.7897145550447304E-2</v>
      </c>
    </row>
    <row r="693" spans="1:13">
      <c r="A693" s="79">
        <v>2017</v>
      </c>
      <c r="B693" s="72" t="s">
        <v>914</v>
      </c>
      <c r="C693" s="73" t="s">
        <v>996</v>
      </c>
      <c r="D693" s="9" t="s">
        <v>1205</v>
      </c>
      <c r="E693" s="9" t="s">
        <v>1161</v>
      </c>
      <c r="F693" s="74">
        <v>22353232</v>
      </c>
      <c r="G693" s="75">
        <v>3.8617886178861797E-2</v>
      </c>
      <c r="H693" s="76">
        <v>1.24356164735047E-4</v>
      </c>
      <c r="I693" s="75">
        <v>0.12221996125628801</v>
      </c>
      <c r="J693" s="75">
        <v>3.2233665703318398E-2</v>
      </c>
      <c r="K693" s="77">
        <v>5.6767651686670299E-2</v>
      </c>
      <c r="L693" s="75">
        <v>3.9053326804861199</v>
      </c>
      <c r="M693" s="78">
        <v>3.3609592338325299E-2</v>
      </c>
    </row>
    <row r="694" spans="1:13">
      <c r="A694" s="81">
        <v>2019</v>
      </c>
      <c r="B694" s="80" t="s">
        <v>921</v>
      </c>
      <c r="C694" s="73" t="s">
        <v>936</v>
      </c>
      <c r="D694" s="9" t="s">
        <v>1205</v>
      </c>
      <c r="E694" s="9" t="s">
        <v>1161</v>
      </c>
      <c r="F694" s="74">
        <v>22353232</v>
      </c>
      <c r="G694" s="75">
        <v>4.7717842323651401E-2</v>
      </c>
      <c r="H694" s="76">
        <v>7.2006873284821303E-5</v>
      </c>
      <c r="I694" s="75">
        <v>4.7812952470133601</v>
      </c>
      <c r="J694" s="75">
        <v>1.22169909368569</v>
      </c>
      <c r="K694" s="77">
        <v>6.1576926232618699E-2</v>
      </c>
      <c r="L694" s="75">
        <v>4.1426260468020599</v>
      </c>
      <c r="M694" s="78">
        <v>0.115935301946411</v>
      </c>
    </row>
    <row r="695" spans="1:13">
      <c r="A695" s="81">
        <v>2019</v>
      </c>
      <c r="B695" s="72" t="s">
        <v>914</v>
      </c>
      <c r="C695" s="73" t="s">
        <v>918</v>
      </c>
      <c r="D695" s="9" t="s">
        <v>1205</v>
      </c>
      <c r="E695" s="9" t="s">
        <v>1161</v>
      </c>
      <c r="F695" s="74">
        <v>22353232</v>
      </c>
      <c r="G695" s="75">
        <v>5.1440329218106998E-2</v>
      </c>
      <c r="H695" s="76">
        <v>1.28624122326764E-5</v>
      </c>
      <c r="I695" s="75">
        <v>5.2918069328846196</v>
      </c>
      <c r="J695" s="75">
        <v>1.23328434260471</v>
      </c>
      <c r="K695" s="77">
        <v>7.2967040711128403E-2</v>
      </c>
      <c r="L695" s="75">
        <v>4.8906775756498702</v>
      </c>
      <c r="M695" s="78">
        <v>0.11021462396735</v>
      </c>
    </row>
    <row r="696" spans="1:13">
      <c r="A696" s="81">
        <v>2019</v>
      </c>
      <c r="B696" s="80" t="s">
        <v>921</v>
      </c>
      <c r="C696" s="73" t="s">
        <v>918</v>
      </c>
      <c r="D696" s="9" t="s">
        <v>1205</v>
      </c>
      <c r="E696" s="9" t="s">
        <v>1161</v>
      </c>
      <c r="F696" s="74">
        <v>22353232</v>
      </c>
      <c r="G696" s="75">
        <v>5.1440329218106998E-2</v>
      </c>
      <c r="H696" s="76">
        <v>4.1072655864064004E-6</v>
      </c>
      <c r="I696" s="75">
        <v>5.72242264006863</v>
      </c>
      <c r="J696" s="75">
        <v>1.2675524082610701</v>
      </c>
      <c r="K696" s="77">
        <v>8.0451890615584595E-2</v>
      </c>
      <c r="L696" s="75">
        <v>5.3864472136349004</v>
      </c>
      <c r="M696" s="78">
        <v>0.12888165428821599</v>
      </c>
    </row>
    <row r="697" spans="1:13">
      <c r="A697" s="81">
        <v>2019</v>
      </c>
      <c r="B697" s="72" t="s">
        <v>914</v>
      </c>
      <c r="C697" s="73" t="s">
        <v>918</v>
      </c>
      <c r="D697" s="9" t="s">
        <v>1206</v>
      </c>
      <c r="E697" s="9" t="s">
        <v>1161</v>
      </c>
      <c r="F697" s="74">
        <v>22392742</v>
      </c>
      <c r="G697" s="75">
        <v>3.7037037037037E-2</v>
      </c>
      <c r="H697" s="76">
        <v>4.9331031330692197E-5</v>
      </c>
      <c r="I697" s="75">
        <v>5.4972670700143702</v>
      </c>
      <c r="J697" s="75">
        <v>1.3734072630724401</v>
      </c>
      <c r="K697" s="77">
        <v>6.3804406424620402E-2</v>
      </c>
      <c r="L697" s="75">
        <v>4.3068798049403201</v>
      </c>
      <c r="M697" s="78">
        <v>0.14751776254007001</v>
      </c>
    </row>
    <row r="698" spans="1:13">
      <c r="A698" s="81">
        <v>2019</v>
      </c>
      <c r="B698" s="80" t="s">
        <v>921</v>
      </c>
      <c r="C698" s="73" t="s">
        <v>918</v>
      </c>
      <c r="D698" s="9" t="s">
        <v>1206</v>
      </c>
      <c r="E698" s="9" t="s">
        <v>1161</v>
      </c>
      <c r="F698" s="74">
        <v>22392742</v>
      </c>
      <c r="G698" s="75">
        <v>3.7037037037037E-2</v>
      </c>
      <c r="H698" s="76">
        <v>2.25550647137879E-5</v>
      </c>
      <c r="I698" s="75">
        <v>5.8068802622350804</v>
      </c>
      <c r="J698" s="75">
        <v>1.3929616483255101</v>
      </c>
      <c r="K698" s="77">
        <v>6.9018301477768801E-2</v>
      </c>
      <c r="L698" s="75">
        <v>4.6467559225099304</v>
      </c>
      <c r="M698" s="78">
        <v>0.16460248428729801</v>
      </c>
    </row>
    <row r="699" spans="1:13">
      <c r="A699" s="81">
        <v>2019</v>
      </c>
      <c r="B699" s="72" t="s">
        <v>914</v>
      </c>
      <c r="C699" s="73" t="s">
        <v>918</v>
      </c>
      <c r="D699" s="9" t="s">
        <v>1207</v>
      </c>
      <c r="E699" s="9" t="s">
        <v>1161</v>
      </c>
      <c r="F699" s="74">
        <v>22392759</v>
      </c>
      <c r="G699" s="75">
        <v>5.3497942386831303E-2</v>
      </c>
      <c r="H699" s="76">
        <v>1.2640192058344801E-4</v>
      </c>
      <c r="I699" s="75">
        <v>4.4809224877473701</v>
      </c>
      <c r="J699" s="75">
        <v>1.1831501867643599</v>
      </c>
      <c r="K699" s="77">
        <v>5.7318443338779002E-2</v>
      </c>
      <c r="L699" s="75">
        <v>3.8982463272209098</v>
      </c>
      <c r="M699" s="78">
        <v>9.0132320764311005E-2</v>
      </c>
    </row>
    <row r="700" spans="1:13">
      <c r="A700" s="81">
        <v>2019</v>
      </c>
      <c r="B700" s="80" t="s">
        <v>921</v>
      </c>
      <c r="C700" s="73" t="s">
        <v>918</v>
      </c>
      <c r="D700" s="9" t="s">
        <v>1207</v>
      </c>
      <c r="E700" s="9" t="s">
        <v>1161</v>
      </c>
      <c r="F700" s="74">
        <v>22392759</v>
      </c>
      <c r="G700" s="75">
        <v>5.3497942386831303E-2</v>
      </c>
      <c r="H700" s="76">
        <v>5.5187992043128301E-5</v>
      </c>
      <c r="I700" s="75">
        <v>4.8068527443538596</v>
      </c>
      <c r="J700" s="75">
        <v>1.20957560160677</v>
      </c>
      <c r="K700" s="77">
        <v>6.2923557020004101E-2</v>
      </c>
      <c r="L700" s="75">
        <v>4.2581554069938603</v>
      </c>
      <c r="M700" s="78">
        <v>0.103721150780864</v>
      </c>
    </row>
    <row r="701" spans="1:13">
      <c r="A701" s="71">
        <v>2018</v>
      </c>
      <c r="B701" s="72" t="s">
        <v>914</v>
      </c>
      <c r="C701" s="73" t="s">
        <v>1027</v>
      </c>
      <c r="D701" s="9" t="s">
        <v>1208</v>
      </c>
      <c r="E701" s="9" t="s">
        <v>1161</v>
      </c>
      <c r="F701" s="74">
        <v>24619264</v>
      </c>
      <c r="G701" s="75">
        <v>3.1428571428571403E-2</v>
      </c>
      <c r="H701" s="76">
        <v>6.2492915114903001E-4</v>
      </c>
      <c r="I701" s="75">
        <v>-3.7184034634005299</v>
      </c>
      <c r="J701" s="75">
        <v>1.1007951090293</v>
      </c>
      <c r="K701" s="77">
        <v>6.3121956071920504E-2</v>
      </c>
      <c r="L701" s="75">
        <v>3.2041692162705302</v>
      </c>
      <c r="M701" s="78">
        <v>0.48503173535593402</v>
      </c>
    </row>
    <row r="702" spans="1:13">
      <c r="A702" s="71">
        <v>2018</v>
      </c>
      <c r="B702" s="72" t="s">
        <v>914</v>
      </c>
      <c r="C702" s="73" t="s">
        <v>932</v>
      </c>
      <c r="D702" s="9" t="s">
        <v>1208</v>
      </c>
      <c r="E702" s="9" t="s">
        <v>1161</v>
      </c>
      <c r="F702" s="74">
        <v>24619264</v>
      </c>
      <c r="G702" s="75">
        <v>3.1428571428571403E-2</v>
      </c>
      <c r="H702" s="76">
        <v>1.26731815063394E-5</v>
      </c>
      <c r="I702" s="75">
        <v>0.26947520190103902</v>
      </c>
      <c r="J702" s="75">
        <v>6.3165427765876803E-2</v>
      </c>
      <c r="K702" s="77">
        <v>9.8776286848245798E-2</v>
      </c>
      <c r="L702" s="75">
        <v>4.8971143450850798</v>
      </c>
      <c r="M702" s="78">
        <v>0.61893376650107601</v>
      </c>
    </row>
    <row r="703" spans="1:13">
      <c r="A703" s="71">
        <v>2018</v>
      </c>
      <c r="B703" s="72" t="s">
        <v>914</v>
      </c>
      <c r="C703" s="73" t="s">
        <v>930</v>
      </c>
      <c r="D703" s="9" t="s">
        <v>1208</v>
      </c>
      <c r="E703" s="9" t="s">
        <v>1161</v>
      </c>
      <c r="F703" s="74">
        <v>24619264</v>
      </c>
      <c r="G703" s="75">
        <v>3.1428571428571403E-2</v>
      </c>
      <c r="H703" s="76">
        <v>6.9723309033705296E-6</v>
      </c>
      <c r="I703" s="75">
        <v>0.24855881772183699</v>
      </c>
      <c r="J703" s="75">
        <v>5.6684184306096702E-2</v>
      </c>
      <c r="K703" s="77">
        <v>0.104053336548073</v>
      </c>
      <c r="L703" s="75">
        <v>5.1566220096719704</v>
      </c>
      <c r="M703" s="78">
        <v>0.62809826191657403</v>
      </c>
    </row>
    <row r="704" spans="1:13">
      <c r="A704" s="71">
        <v>2018</v>
      </c>
      <c r="B704" s="72" t="s">
        <v>914</v>
      </c>
      <c r="C704" s="73" t="s">
        <v>1027</v>
      </c>
      <c r="D704" s="9" t="s">
        <v>1209</v>
      </c>
      <c r="E704" s="9" t="s">
        <v>1161</v>
      </c>
      <c r="F704" s="74">
        <v>25232296</v>
      </c>
      <c r="G704" s="75">
        <v>5.7142857142857099E-2</v>
      </c>
      <c r="H704" s="76">
        <v>9.9856207411567295E-4</v>
      </c>
      <c r="I704" s="75">
        <v>-2.3070535434343902</v>
      </c>
      <c r="J704" s="75">
        <v>0.70899609138002995</v>
      </c>
      <c r="K704" s="77">
        <v>5.87107213346355E-2</v>
      </c>
      <c r="L704" s="75">
        <v>3.00062493268815</v>
      </c>
      <c r="M704" s="78">
        <v>0.203037078430824</v>
      </c>
    </row>
    <row r="705" spans="1:13">
      <c r="A705" s="79">
        <v>2017</v>
      </c>
      <c r="B705" s="80" t="s">
        <v>921</v>
      </c>
      <c r="C705" s="73" t="s">
        <v>996</v>
      </c>
      <c r="D705" s="9" t="s">
        <v>1210</v>
      </c>
      <c r="E705" s="9" t="s">
        <v>1161</v>
      </c>
      <c r="F705" s="74">
        <v>26216694</v>
      </c>
      <c r="G705" s="75">
        <v>1.42276422764228E-2</v>
      </c>
      <c r="H705" s="76">
        <v>1.8950040627685401E-4</v>
      </c>
      <c r="I705" s="75">
        <v>0.198169825690172</v>
      </c>
      <c r="J705" s="75">
        <v>5.3726996682500597E-2</v>
      </c>
      <c r="K705" s="77">
        <v>5.3802331960610697E-2</v>
      </c>
      <c r="L705" s="75">
        <v>3.7223898545950802</v>
      </c>
      <c r="M705" s="78">
        <v>0.76953049914239302</v>
      </c>
    </row>
    <row r="706" spans="1:13">
      <c r="A706" s="79">
        <v>2017</v>
      </c>
      <c r="B706" s="72" t="s">
        <v>914</v>
      </c>
      <c r="C706" s="73" t="s">
        <v>996</v>
      </c>
      <c r="D706" s="9" t="s">
        <v>1210</v>
      </c>
      <c r="E706" s="9" t="s">
        <v>1161</v>
      </c>
      <c r="F706" s="74">
        <v>26216694</v>
      </c>
      <c r="G706" s="75">
        <v>1.42276422764228E-2</v>
      </c>
      <c r="H706" s="76">
        <v>7.0028282590592597E-5</v>
      </c>
      <c r="I706" s="75">
        <v>0.212225605186428</v>
      </c>
      <c r="J706" s="75">
        <v>5.4076837562820702E-2</v>
      </c>
      <c r="K706" s="77">
        <v>6.0689478640133902E-2</v>
      </c>
      <c r="L706" s="75">
        <v>4.1547265243813296</v>
      </c>
      <c r="M706" s="78">
        <v>0.88256427484132105</v>
      </c>
    </row>
    <row r="707" spans="1:13">
      <c r="A707" s="81">
        <v>2019</v>
      </c>
      <c r="B707" s="72" t="s">
        <v>914</v>
      </c>
      <c r="C707" s="73" t="s">
        <v>932</v>
      </c>
      <c r="D707" s="9" t="s">
        <v>1211</v>
      </c>
      <c r="E707" s="9" t="s">
        <v>1161</v>
      </c>
      <c r="F707" s="74">
        <v>26433304</v>
      </c>
      <c r="G707" s="75">
        <v>1.85185185185185E-2</v>
      </c>
      <c r="H707" s="76">
        <v>7.4251065567235196E-4</v>
      </c>
      <c r="I707" s="75">
        <v>0.14220398053563699</v>
      </c>
      <c r="J707" s="75">
        <v>4.25221763834953E-2</v>
      </c>
      <c r="K707" s="77">
        <v>4.4981151097374897E-2</v>
      </c>
      <c r="L707" s="75">
        <v>3.1292973094632801</v>
      </c>
      <c r="M707" s="78">
        <v>0.340849441455369</v>
      </c>
    </row>
    <row r="708" spans="1:13">
      <c r="A708" s="81">
        <v>2019</v>
      </c>
      <c r="B708" s="80" t="s">
        <v>921</v>
      </c>
      <c r="C708" s="73" t="s">
        <v>966</v>
      </c>
      <c r="D708" s="9" t="s">
        <v>1211</v>
      </c>
      <c r="E708" s="9" t="s">
        <v>1161</v>
      </c>
      <c r="F708" s="74">
        <v>26433304</v>
      </c>
      <c r="G708" s="75">
        <v>1.3953488372093001E-2</v>
      </c>
      <c r="H708" s="76">
        <v>3.3586859358141402E-4</v>
      </c>
      <c r="I708" s="75">
        <v>0.23908155080480301</v>
      </c>
      <c r="J708" s="75">
        <v>6.7504786673868E-2</v>
      </c>
      <c r="K708" s="77">
        <v>5.6673133374386002E-2</v>
      </c>
      <c r="L708" s="75">
        <v>3.4738306042916398</v>
      </c>
      <c r="M708" s="78">
        <v>0.75944041213330904</v>
      </c>
    </row>
    <row r="709" spans="1:13">
      <c r="A709" s="81">
        <v>2019</v>
      </c>
      <c r="B709" s="72" t="s">
        <v>914</v>
      </c>
      <c r="C709" s="73" t="s">
        <v>966</v>
      </c>
      <c r="D709" s="9" t="s">
        <v>1211</v>
      </c>
      <c r="E709" s="9" t="s">
        <v>1161</v>
      </c>
      <c r="F709" s="74">
        <v>26433304</v>
      </c>
      <c r="G709" s="75">
        <v>1.3953488372093001E-2</v>
      </c>
      <c r="H709" s="76">
        <v>1.5629903006520501E-4</v>
      </c>
      <c r="I709" s="75">
        <v>0.25447754104418402</v>
      </c>
      <c r="J709" s="75">
        <v>6.8202397851365906E-2</v>
      </c>
      <c r="K709" s="77">
        <v>6.2701230935022695E-2</v>
      </c>
      <c r="L709" s="75">
        <v>3.80604371704566</v>
      </c>
      <c r="M709" s="78">
        <v>0.86040018355659698</v>
      </c>
    </row>
    <row r="710" spans="1:13">
      <c r="A710" s="81">
        <v>2019</v>
      </c>
      <c r="B710" s="80" t="s">
        <v>921</v>
      </c>
      <c r="C710" s="73" t="s">
        <v>930</v>
      </c>
      <c r="D710" s="9" t="s">
        <v>1211</v>
      </c>
      <c r="E710" s="9" t="s">
        <v>1161</v>
      </c>
      <c r="F710" s="74">
        <v>26433304</v>
      </c>
      <c r="G710" s="75">
        <v>1.6597510373444001E-2</v>
      </c>
      <c r="H710" s="76">
        <v>1.6745956401429E-5</v>
      </c>
      <c r="I710" s="75">
        <v>0.190766395575447</v>
      </c>
      <c r="J710" s="75">
        <v>4.50901392619543E-2</v>
      </c>
      <c r="K710" s="77">
        <v>7.1580621776219905E-2</v>
      </c>
      <c r="L710" s="75">
        <v>4.7760900438242198</v>
      </c>
      <c r="M710" s="78">
        <v>0.57514542566278104</v>
      </c>
    </row>
    <row r="711" spans="1:13">
      <c r="A711" s="81">
        <v>2019</v>
      </c>
      <c r="B711" s="72" t="s">
        <v>914</v>
      </c>
      <c r="C711" s="73" t="s">
        <v>930</v>
      </c>
      <c r="D711" s="9" t="s">
        <v>1211</v>
      </c>
      <c r="E711" s="9" t="s">
        <v>1161</v>
      </c>
      <c r="F711" s="74">
        <v>26433304</v>
      </c>
      <c r="G711" s="75">
        <v>1.6597510373444001E-2</v>
      </c>
      <c r="H711" s="76">
        <v>1.5474006755744701E-5</v>
      </c>
      <c r="I711" s="75">
        <v>0.19419187293715001</v>
      </c>
      <c r="J711" s="75">
        <v>4.5672281139976602E-2</v>
      </c>
      <c r="K711" s="77">
        <v>7.22690737345065E-2</v>
      </c>
      <c r="L711" s="75">
        <v>4.81039721787121</v>
      </c>
      <c r="M711" s="78">
        <v>0.59598595165817403</v>
      </c>
    </row>
    <row r="712" spans="1:13">
      <c r="A712" s="79">
        <v>2017</v>
      </c>
      <c r="B712" s="80" t="s">
        <v>921</v>
      </c>
      <c r="C712" s="73" t="s">
        <v>996</v>
      </c>
      <c r="D712" s="9" t="s">
        <v>1211</v>
      </c>
      <c r="E712" s="9" t="s">
        <v>1161</v>
      </c>
      <c r="F712" s="74">
        <v>26433304</v>
      </c>
      <c r="G712" s="75">
        <v>1.21951219512195E-2</v>
      </c>
      <c r="H712" s="76">
        <v>1.44090576847588E-5</v>
      </c>
      <c r="I712" s="75">
        <v>0.227228200712151</v>
      </c>
      <c r="J712" s="75">
        <v>5.3294277536079598E-2</v>
      </c>
      <c r="K712" s="77">
        <v>7.1232867063306907E-2</v>
      </c>
      <c r="L712" s="75">
        <v>4.8413644199973103</v>
      </c>
      <c r="M712" s="78">
        <v>1.0321877245008699</v>
      </c>
    </row>
    <row r="713" spans="1:13">
      <c r="A713" s="79">
        <v>2017</v>
      </c>
      <c r="B713" s="72" t="s">
        <v>914</v>
      </c>
      <c r="C713" s="73" t="s">
        <v>996</v>
      </c>
      <c r="D713" s="9" t="s">
        <v>1211</v>
      </c>
      <c r="E713" s="9" t="s">
        <v>1161</v>
      </c>
      <c r="F713" s="74">
        <v>26433304</v>
      </c>
      <c r="G713" s="75">
        <v>1.21951219512195E-2</v>
      </c>
      <c r="H713" s="76">
        <v>4.1837156942420801E-6</v>
      </c>
      <c r="I713" s="75">
        <v>0.246144497308391</v>
      </c>
      <c r="J713" s="75">
        <v>5.4485954932403199E-2</v>
      </c>
      <c r="K713" s="77">
        <v>7.9613317676457296E-2</v>
      </c>
      <c r="L713" s="75">
        <v>5.3784378357605398</v>
      </c>
      <c r="M713" s="78">
        <v>1.2111961826044699</v>
      </c>
    </row>
    <row r="714" spans="1:13">
      <c r="A714" s="79">
        <v>2017</v>
      </c>
      <c r="B714" s="80" t="s">
        <v>921</v>
      </c>
      <c r="C714" s="73" t="s">
        <v>919</v>
      </c>
      <c r="D714" s="9" t="s">
        <v>1212</v>
      </c>
      <c r="E714" s="9" t="s">
        <v>1161</v>
      </c>
      <c r="F714" s="74">
        <v>29471433</v>
      </c>
      <c r="G714" s="75">
        <v>9.375E-2</v>
      </c>
      <c r="H714" s="76">
        <v>4.2444958740796397E-5</v>
      </c>
      <c r="I714" s="75">
        <v>4.8081589114040497</v>
      </c>
      <c r="J714" s="75">
        <v>1.18946275701055</v>
      </c>
      <c r="K714" s="77">
        <v>5.51571083511984E-2</v>
      </c>
      <c r="L714" s="75">
        <v>4.3721738842437698</v>
      </c>
      <c r="M714" s="78">
        <v>0.112865034557348</v>
      </c>
    </row>
    <row r="715" spans="1:13">
      <c r="A715" s="79">
        <v>2017</v>
      </c>
      <c r="B715" s="72" t="s">
        <v>914</v>
      </c>
      <c r="C715" s="73" t="s">
        <v>919</v>
      </c>
      <c r="D715" s="9" t="s">
        <v>1212</v>
      </c>
      <c r="E715" s="9" t="s">
        <v>1161</v>
      </c>
      <c r="F715" s="74">
        <v>29471433</v>
      </c>
      <c r="G715" s="75">
        <v>9.375E-2</v>
      </c>
      <c r="H715" s="76">
        <v>3.7267069089344903E-5</v>
      </c>
      <c r="I715" s="75">
        <v>4.7027158022872397</v>
      </c>
      <c r="J715" s="75">
        <v>1.15438411999636</v>
      </c>
      <c r="K715" s="77">
        <v>5.5995285030634202E-2</v>
      </c>
      <c r="L715" s="75">
        <v>4.4286747614821804</v>
      </c>
      <c r="M715" s="78">
        <v>0.107969045289545</v>
      </c>
    </row>
    <row r="716" spans="1:13">
      <c r="A716" s="79">
        <v>2017</v>
      </c>
      <c r="B716" s="80" t="s">
        <v>921</v>
      </c>
      <c r="C716" s="73" t="s">
        <v>979</v>
      </c>
      <c r="D716" s="9" t="s">
        <v>1213</v>
      </c>
      <c r="E716" s="9" t="s">
        <v>1161</v>
      </c>
      <c r="F716" s="74">
        <v>35025942</v>
      </c>
      <c r="G716" s="75">
        <v>4.3402777777777797E-2</v>
      </c>
      <c r="H716" s="76">
        <v>2.7923394681798398E-4</v>
      </c>
      <c r="I716" s="75">
        <v>4.9370357377526801</v>
      </c>
      <c r="J716" s="75">
        <v>1.3714506689598001</v>
      </c>
      <c r="K716" s="77">
        <v>4.3999265161443001E-2</v>
      </c>
      <c r="L716" s="75">
        <v>3.5540317851193102</v>
      </c>
      <c r="M716" s="78">
        <v>0.15913026477693401</v>
      </c>
    </row>
    <row r="717" spans="1:13">
      <c r="A717" s="79">
        <v>2017</v>
      </c>
      <c r="B717" s="72" t="s">
        <v>914</v>
      </c>
      <c r="C717" s="73" t="s">
        <v>1005</v>
      </c>
      <c r="D717" s="9" t="s">
        <v>1214</v>
      </c>
      <c r="E717" s="9" t="s">
        <v>1161</v>
      </c>
      <c r="F717" s="74">
        <v>35180583</v>
      </c>
      <c r="G717" s="75">
        <v>0.241319444444444</v>
      </c>
      <c r="H717" s="76">
        <v>8.4585503653881295E-4</v>
      </c>
      <c r="I717" s="75">
        <v>-7.2589822481800806E-2</v>
      </c>
      <c r="J717" s="75">
        <v>2.1905907941678199E-2</v>
      </c>
      <c r="K717" s="77">
        <v>3.7409639551711303E-2</v>
      </c>
      <c r="L717" s="75">
        <v>3.0727040603956901</v>
      </c>
      <c r="M717" s="78">
        <v>1.39887342997478E-2</v>
      </c>
    </row>
    <row r="718" spans="1:13">
      <c r="A718" s="81">
        <v>2019</v>
      </c>
      <c r="B718" s="72" t="s">
        <v>914</v>
      </c>
      <c r="C718" s="73" t="s">
        <v>918</v>
      </c>
      <c r="D718" s="9" t="s">
        <v>1215</v>
      </c>
      <c r="E718" s="9" t="s">
        <v>1161</v>
      </c>
      <c r="F718" s="74">
        <v>35367414</v>
      </c>
      <c r="G718" s="75">
        <v>9.0534979423868303E-2</v>
      </c>
      <c r="H718" s="76">
        <v>3.7085988557089702E-4</v>
      </c>
      <c r="I718" s="75">
        <v>2.9133478493092602</v>
      </c>
      <c r="J718" s="75">
        <v>0.82659235372652495</v>
      </c>
      <c r="K718" s="77">
        <v>4.9835892657449997E-2</v>
      </c>
      <c r="L718" s="75">
        <v>3.43079014002641</v>
      </c>
      <c r="M718" s="78">
        <v>9.0821448397194499E-2</v>
      </c>
    </row>
    <row r="719" spans="1:13">
      <c r="A719" s="81">
        <v>2019</v>
      </c>
      <c r="B719" s="80" t="s">
        <v>921</v>
      </c>
      <c r="C719" s="73" t="s">
        <v>918</v>
      </c>
      <c r="D719" s="9" t="s">
        <v>1215</v>
      </c>
      <c r="E719" s="9" t="s">
        <v>1161</v>
      </c>
      <c r="F719" s="74">
        <v>35367414</v>
      </c>
      <c r="G719" s="75">
        <v>9.0534979423868303E-2</v>
      </c>
      <c r="H719" s="76">
        <v>1.5221381807862901E-4</v>
      </c>
      <c r="I719" s="75">
        <v>3.0865248109823402</v>
      </c>
      <c r="J719" s="75">
        <v>0.825198769142238</v>
      </c>
      <c r="K719" s="77">
        <v>5.59466860863332E-2</v>
      </c>
      <c r="L719" s="75">
        <v>3.8175459202139499</v>
      </c>
      <c r="M719" s="78">
        <v>0.101939684413798</v>
      </c>
    </row>
    <row r="720" spans="1:13">
      <c r="A720" s="79">
        <v>2017</v>
      </c>
      <c r="B720" s="80" t="s">
        <v>921</v>
      </c>
      <c r="C720" s="73" t="s">
        <v>996</v>
      </c>
      <c r="D720" s="9" t="s">
        <v>1216</v>
      </c>
      <c r="E720" s="9" t="s">
        <v>1161</v>
      </c>
      <c r="F720" s="74">
        <v>35566651</v>
      </c>
      <c r="G720" s="75">
        <v>4.8780487804878099E-2</v>
      </c>
      <c r="H720" s="76">
        <v>9.1919516396455096E-4</v>
      </c>
      <c r="I720" s="75">
        <v>6.8451528563704497E-2</v>
      </c>
      <c r="J720" s="75">
        <v>2.0834809756794598E-2</v>
      </c>
      <c r="K720" s="77">
        <v>4.2929798723037503E-2</v>
      </c>
      <c r="L720" s="75">
        <v>3.03659226920775</v>
      </c>
      <c r="M720" s="78">
        <v>3.4186285535861803E-2</v>
      </c>
    </row>
    <row r="721" spans="1:13">
      <c r="A721" s="79">
        <v>2017</v>
      </c>
      <c r="B721" s="80" t="s">
        <v>921</v>
      </c>
      <c r="C721" s="73" t="s">
        <v>944</v>
      </c>
      <c r="D721" s="9" t="s">
        <v>1217</v>
      </c>
      <c r="E721" s="9" t="s">
        <v>1161</v>
      </c>
      <c r="F721" s="74">
        <v>35572099</v>
      </c>
      <c r="G721" s="75">
        <v>3.2520325203252001E-2</v>
      </c>
      <c r="H721" s="76">
        <v>9.5467511403349303E-4</v>
      </c>
      <c r="I721" s="75">
        <v>2.06819236253481</v>
      </c>
      <c r="J721" s="75">
        <v>0.63147478769421295</v>
      </c>
      <c r="K721" s="77">
        <v>4.2667820235649398E-2</v>
      </c>
      <c r="L721" s="75">
        <v>3.0201443982466598</v>
      </c>
      <c r="M721" s="78">
        <v>8.9348465876876601E-2</v>
      </c>
    </row>
    <row r="722" spans="1:13">
      <c r="A722" s="79">
        <v>2017</v>
      </c>
      <c r="B722" s="72" t="s">
        <v>914</v>
      </c>
      <c r="C722" s="73" t="s">
        <v>927</v>
      </c>
      <c r="D722" s="9" t="s">
        <v>1217</v>
      </c>
      <c r="E722" s="9" t="s">
        <v>1161</v>
      </c>
      <c r="F722" s="74">
        <v>35572099</v>
      </c>
      <c r="G722" s="75">
        <v>3.2520325203252001E-2</v>
      </c>
      <c r="H722" s="76">
        <v>2.3261277700027199E-5</v>
      </c>
      <c r="I722" s="75">
        <v>64.355532230351898</v>
      </c>
      <c r="J722" s="75">
        <v>15.4433482142014</v>
      </c>
      <c r="K722" s="77">
        <v>6.8157729005953599E-2</v>
      </c>
      <c r="L722" s="75">
        <v>4.6333664339398402</v>
      </c>
      <c r="M722" s="78">
        <v>0.17628545352554401</v>
      </c>
    </row>
    <row r="723" spans="1:13">
      <c r="A723" s="79">
        <v>2017</v>
      </c>
      <c r="B723" s="80" t="s">
        <v>921</v>
      </c>
      <c r="C723" s="73" t="s">
        <v>927</v>
      </c>
      <c r="D723" s="9" t="s">
        <v>1217</v>
      </c>
      <c r="E723" s="9" t="s">
        <v>1161</v>
      </c>
      <c r="F723" s="74">
        <v>35572099</v>
      </c>
      <c r="G723" s="75">
        <v>3.2520325203252001E-2</v>
      </c>
      <c r="H723" s="76">
        <v>6.2296192635222099E-6</v>
      </c>
      <c r="I723" s="75">
        <v>66.862243481301903</v>
      </c>
      <c r="J723" s="75">
        <v>15.080092445372999</v>
      </c>
      <c r="K723" s="77">
        <v>7.6803566597289805E-2</v>
      </c>
      <c r="L723" s="75">
        <v>5.2055384953639701</v>
      </c>
      <c r="M723" s="78">
        <v>0.190285893585732</v>
      </c>
    </row>
    <row r="724" spans="1:13">
      <c r="A724" s="81">
        <v>2019</v>
      </c>
      <c r="B724" s="72" t="s">
        <v>914</v>
      </c>
      <c r="C724" s="73" t="s">
        <v>948</v>
      </c>
      <c r="D724" s="9" t="s">
        <v>1218</v>
      </c>
      <c r="E724" s="9" t="s">
        <v>1161</v>
      </c>
      <c r="F724" s="74">
        <v>35666754</v>
      </c>
      <c r="G724" s="75">
        <v>2.7906976744186001E-2</v>
      </c>
      <c r="H724" s="76">
        <v>8.8679711213379697E-4</v>
      </c>
      <c r="I724" s="75">
        <v>6.3518443747962499</v>
      </c>
      <c r="J724" s="75">
        <v>1.92891193317225</v>
      </c>
      <c r="K724" s="77">
        <v>4.9184757617482498E-2</v>
      </c>
      <c r="L724" s="75">
        <v>3.0521757298408101</v>
      </c>
      <c r="M724" s="78">
        <v>0.119595091747185</v>
      </c>
    </row>
    <row r="725" spans="1:13">
      <c r="A725" s="81">
        <v>2019</v>
      </c>
      <c r="B725" s="72" t="s">
        <v>914</v>
      </c>
      <c r="C725" s="73" t="s">
        <v>957</v>
      </c>
      <c r="D725" s="9" t="s">
        <v>1219</v>
      </c>
      <c r="E725" s="9" t="s">
        <v>1161</v>
      </c>
      <c r="F725" s="74">
        <v>35869570</v>
      </c>
      <c r="G725" s="75">
        <v>2.7906976744186001E-2</v>
      </c>
      <c r="H725" s="76">
        <v>8.1760225561880104E-4</v>
      </c>
      <c r="I725" s="75">
        <v>3.1721838766044699</v>
      </c>
      <c r="J725" s="75">
        <v>0.95698720509656199</v>
      </c>
      <c r="K725" s="77">
        <v>4.9821393262608399E-2</v>
      </c>
      <c r="L725" s="75">
        <v>3.08745791906669</v>
      </c>
      <c r="M725" s="78">
        <v>0.18427912165330601</v>
      </c>
    </row>
    <row r="726" spans="1:13">
      <c r="A726" s="81">
        <v>2019</v>
      </c>
      <c r="B726" s="72" t="s">
        <v>914</v>
      </c>
      <c r="C726" s="73" t="s">
        <v>957</v>
      </c>
      <c r="D726" s="9" t="s">
        <v>1220</v>
      </c>
      <c r="E726" s="9" t="s">
        <v>1161</v>
      </c>
      <c r="F726" s="74">
        <v>35869578</v>
      </c>
      <c r="G726" s="75">
        <v>2.7906976744186001E-2</v>
      </c>
      <c r="H726" s="76">
        <v>8.1760225561880104E-4</v>
      </c>
      <c r="I726" s="75">
        <v>3.1721838766044699</v>
      </c>
      <c r="J726" s="75">
        <v>0.95698720509656199</v>
      </c>
      <c r="K726" s="77">
        <v>4.9821393262608399E-2</v>
      </c>
      <c r="L726" s="75">
        <v>3.08745791906669</v>
      </c>
      <c r="M726" s="78">
        <v>0.26656554668287002</v>
      </c>
    </row>
    <row r="727" spans="1:13">
      <c r="A727" s="71">
        <v>2018</v>
      </c>
      <c r="B727" s="72" t="s">
        <v>914</v>
      </c>
      <c r="C727" s="73" t="s">
        <v>918</v>
      </c>
      <c r="D727" s="9" t="s">
        <v>1221</v>
      </c>
      <c r="E727" s="9" t="s">
        <v>1161</v>
      </c>
      <c r="F727" s="74">
        <v>36101640</v>
      </c>
      <c r="G727" s="75">
        <v>0.105714285714286</v>
      </c>
      <c r="H727" s="76">
        <v>9.5439943951911596E-4</v>
      </c>
      <c r="I727" s="75">
        <v>2.58861760513205</v>
      </c>
      <c r="J727" s="75">
        <v>0.79256161263382396</v>
      </c>
      <c r="K727" s="77">
        <v>5.9137373626514798E-2</v>
      </c>
      <c r="L727" s="75">
        <v>3.0202698243815398</v>
      </c>
      <c r="M727" s="78">
        <v>0.168815246062192</v>
      </c>
    </row>
    <row r="728" spans="1:13">
      <c r="A728" s="71">
        <v>2018</v>
      </c>
      <c r="B728" s="72" t="s">
        <v>914</v>
      </c>
      <c r="C728" s="73" t="s">
        <v>918</v>
      </c>
      <c r="D728" s="9" t="s">
        <v>1222</v>
      </c>
      <c r="E728" s="9" t="s">
        <v>1161</v>
      </c>
      <c r="F728" s="74">
        <v>36101657</v>
      </c>
      <c r="G728" s="75">
        <v>0.128571428571429</v>
      </c>
      <c r="H728" s="76">
        <v>8.0005057588814204E-4</v>
      </c>
      <c r="I728" s="75">
        <v>2.4034925141377999</v>
      </c>
      <c r="J728" s="75">
        <v>0.72543592658781297</v>
      </c>
      <c r="K728" s="77">
        <v>6.0799462763772898E-2</v>
      </c>
      <c r="L728" s="75">
        <v>3.0968825578394799</v>
      </c>
      <c r="M728" s="78">
        <v>0.14829099675330601</v>
      </c>
    </row>
    <row r="729" spans="1:13">
      <c r="A729" s="71">
        <v>2018</v>
      </c>
      <c r="B729" s="72" t="s">
        <v>914</v>
      </c>
      <c r="C729" s="73" t="s">
        <v>918</v>
      </c>
      <c r="D729" s="9" t="s">
        <v>1223</v>
      </c>
      <c r="E729" s="9" t="s">
        <v>1161</v>
      </c>
      <c r="F729" s="74">
        <v>36101735</v>
      </c>
      <c r="G729" s="75">
        <v>0.105714285714286</v>
      </c>
      <c r="H729" s="76">
        <v>9.5439943951911596E-4</v>
      </c>
      <c r="I729" s="75">
        <v>2.58861760513205</v>
      </c>
      <c r="J729" s="75">
        <v>0.79256161263382396</v>
      </c>
      <c r="K729" s="77">
        <v>5.9137373626514798E-2</v>
      </c>
      <c r="L729" s="75">
        <v>3.0202698243815398</v>
      </c>
      <c r="M729" s="78">
        <v>2.28517579649011E-2</v>
      </c>
    </row>
    <row r="730" spans="1:13">
      <c r="A730" s="71">
        <v>2018</v>
      </c>
      <c r="B730" s="72" t="s">
        <v>914</v>
      </c>
      <c r="C730" s="73" t="s">
        <v>918</v>
      </c>
      <c r="D730" s="9" t="s">
        <v>1224</v>
      </c>
      <c r="E730" s="9" t="s">
        <v>1161</v>
      </c>
      <c r="F730" s="74">
        <v>36101747</v>
      </c>
      <c r="G730" s="75">
        <v>0.105714285714286</v>
      </c>
      <c r="H730" s="76">
        <v>9.5439943951911596E-4</v>
      </c>
      <c r="I730" s="75">
        <v>2.58861760513205</v>
      </c>
      <c r="J730" s="75">
        <v>0.79256161263382396</v>
      </c>
      <c r="K730" s="77">
        <v>5.9137373626514798E-2</v>
      </c>
      <c r="L730" s="75">
        <v>3.0202698243815398</v>
      </c>
      <c r="M730" s="78">
        <v>2.58140228862772E-2</v>
      </c>
    </row>
    <row r="731" spans="1:13">
      <c r="A731" s="81">
        <v>2019</v>
      </c>
      <c r="B731" s="72" t="s">
        <v>914</v>
      </c>
      <c r="C731" s="73" t="s">
        <v>932</v>
      </c>
      <c r="D731" s="9" t="s">
        <v>1225</v>
      </c>
      <c r="E731" s="9" t="s">
        <v>1161</v>
      </c>
      <c r="F731" s="74">
        <v>37407625</v>
      </c>
      <c r="G731" s="75">
        <v>2.6748971193415599E-2</v>
      </c>
      <c r="H731" s="76">
        <v>4.70543065696904E-4</v>
      </c>
      <c r="I731" s="75">
        <v>0.138835348698988</v>
      </c>
      <c r="J731" s="75">
        <v>4.0082559659031299E-2</v>
      </c>
      <c r="K731" s="77">
        <v>4.8173256195147E-2</v>
      </c>
      <c r="L731" s="75">
        <v>3.32740062231407</v>
      </c>
      <c r="M731" s="78">
        <v>5.1982111241519503E-2</v>
      </c>
    </row>
    <row r="732" spans="1:13">
      <c r="A732" s="81">
        <v>2019</v>
      </c>
      <c r="B732" s="80" t="s">
        <v>921</v>
      </c>
      <c r="C732" s="73" t="s">
        <v>932</v>
      </c>
      <c r="D732" s="9" t="s">
        <v>1225</v>
      </c>
      <c r="E732" s="9" t="s">
        <v>1161</v>
      </c>
      <c r="F732" s="74">
        <v>37407625</v>
      </c>
      <c r="G732" s="75">
        <v>2.6748971193415599E-2</v>
      </c>
      <c r="H732" s="76">
        <v>2.4503985756487101E-4</v>
      </c>
      <c r="I732" s="75">
        <v>0.14233201045951099</v>
      </c>
      <c r="J732" s="75">
        <v>3.9260188311670101E-2</v>
      </c>
      <c r="K732" s="77">
        <v>5.2650463272405898E-2</v>
      </c>
      <c r="L732" s="75">
        <v>3.6107632686451998</v>
      </c>
      <c r="M732" s="78">
        <v>5.4633493399688003E-2</v>
      </c>
    </row>
    <row r="733" spans="1:13">
      <c r="A733" s="81">
        <v>2019</v>
      </c>
      <c r="B733" s="80" t="s">
        <v>921</v>
      </c>
      <c r="C733" s="73" t="s">
        <v>948</v>
      </c>
      <c r="D733" s="9" t="s">
        <v>1226</v>
      </c>
      <c r="E733" s="9" t="s">
        <v>1161</v>
      </c>
      <c r="F733" s="74">
        <v>37980289</v>
      </c>
      <c r="G733" s="75">
        <v>0.15348837209302299</v>
      </c>
      <c r="H733" s="76">
        <v>2.86921432639614E-6</v>
      </c>
      <c r="I733" s="75">
        <v>3.6074443254545501</v>
      </c>
      <c r="J733" s="75">
        <v>0.789311687583508</v>
      </c>
      <c r="K733" s="77">
        <v>9.2584368185851001E-2</v>
      </c>
      <c r="L733" s="75">
        <v>5.5422370093369304</v>
      </c>
      <c r="M733" s="78">
        <v>7.0342770464493401E-2</v>
      </c>
    </row>
    <row r="734" spans="1:13">
      <c r="A734" s="81">
        <v>2019</v>
      </c>
      <c r="B734" s="72" t="s">
        <v>914</v>
      </c>
      <c r="C734" s="73" t="s">
        <v>948</v>
      </c>
      <c r="D734" s="9" t="s">
        <v>1226</v>
      </c>
      <c r="E734" s="9" t="s">
        <v>1161</v>
      </c>
      <c r="F734" s="74">
        <v>37980289</v>
      </c>
      <c r="G734" s="75">
        <v>0.15348837209302299</v>
      </c>
      <c r="H734" s="76">
        <v>1.3264207787487999E-6</v>
      </c>
      <c r="I734" s="75">
        <v>3.7022655875733301</v>
      </c>
      <c r="J734" s="75">
        <v>0.78400598995915305</v>
      </c>
      <c r="K734" s="77">
        <v>9.8521336182678401E-2</v>
      </c>
      <c r="L734" s="75">
        <v>5.8773186833971902</v>
      </c>
      <c r="M734" s="78">
        <v>7.4089273325279204E-2</v>
      </c>
    </row>
    <row r="735" spans="1:13">
      <c r="A735" s="71">
        <v>2018</v>
      </c>
      <c r="B735" s="80" t="s">
        <v>921</v>
      </c>
      <c r="C735" s="73" t="s">
        <v>930</v>
      </c>
      <c r="D735" s="9" t="s">
        <v>1227</v>
      </c>
      <c r="E735" s="9" t="s">
        <v>1228</v>
      </c>
      <c r="F735" s="74">
        <v>819209</v>
      </c>
      <c r="G735" s="75">
        <v>5.14285714285714E-2</v>
      </c>
      <c r="H735" s="76">
        <v>5.9140390200197095E-4</v>
      </c>
      <c r="I735" s="75">
        <v>-0.108549212979055</v>
      </c>
      <c r="J735" s="75">
        <v>3.2038034393233501E-2</v>
      </c>
      <c r="K735" s="77">
        <v>6.3491743054428396E-2</v>
      </c>
      <c r="L735" s="75">
        <v>3.2281158143849198</v>
      </c>
      <c r="M735" s="78">
        <v>8.2296131988861501E-2</v>
      </c>
    </row>
    <row r="736" spans="1:13">
      <c r="A736" s="71">
        <v>2018</v>
      </c>
      <c r="B736" s="80" t="s">
        <v>921</v>
      </c>
      <c r="C736" s="73" t="s">
        <v>1105</v>
      </c>
      <c r="D736" s="9" t="s">
        <v>1229</v>
      </c>
      <c r="E736" s="9" t="s">
        <v>1228</v>
      </c>
      <c r="F736" s="74">
        <v>821698</v>
      </c>
      <c r="G736" s="75">
        <v>5.14285714285714E-2</v>
      </c>
      <c r="H736" s="76">
        <v>8.6554425963722599E-4</v>
      </c>
      <c r="I736" s="75">
        <v>1.7574029475369499</v>
      </c>
      <c r="J736" s="75">
        <v>0.53438629763107204</v>
      </c>
      <c r="K736" s="77">
        <v>5.9929860232048902E-2</v>
      </c>
      <c r="L736" s="75">
        <v>3.0627107195566299</v>
      </c>
      <c r="M736" s="78">
        <v>0.22655018530506599</v>
      </c>
    </row>
    <row r="737" spans="1:13">
      <c r="A737" s="71">
        <v>2018</v>
      </c>
      <c r="B737" s="80" t="s">
        <v>921</v>
      </c>
      <c r="C737" s="73" t="s">
        <v>932</v>
      </c>
      <c r="D737" s="9" t="s">
        <v>1229</v>
      </c>
      <c r="E737" s="9" t="s">
        <v>1228</v>
      </c>
      <c r="F737" s="74">
        <v>821698</v>
      </c>
      <c r="G737" s="75">
        <v>5.14285714285714E-2</v>
      </c>
      <c r="H737" s="76">
        <v>3.4081036638926402E-4</v>
      </c>
      <c r="I737" s="75">
        <v>-0.12078407742243</v>
      </c>
      <c r="J737" s="75">
        <v>3.4245356441708903E-2</v>
      </c>
      <c r="K737" s="77">
        <v>6.8617274889731503E-2</v>
      </c>
      <c r="L737" s="75">
        <v>3.4674872038197</v>
      </c>
      <c r="M737" s="78">
        <v>0.188362170363509</v>
      </c>
    </row>
    <row r="738" spans="1:13">
      <c r="A738" s="71">
        <v>2018</v>
      </c>
      <c r="B738" s="80" t="s">
        <v>921</v>
      </c>
      <c r="C738" s="73" t="s">
        <v>930</v>
      </c>
      <c r="D738" s="9" t="s">
        <v>1229</v>
      </c>
      <c r="E738" s="9" t="s">
        <v>1228</v>
      </c>
      <c r="F738" s="74">
        <v>821698</v>
      </c>
      <c r="G738" s="75">
        <v>5.14285714285714E-2</v>
      </c>
      <c r="H738" s="76">
        <v>7.6200195042545898E-5</v>
      </c>
      <c r="I738" s="75">
        <v>-0.119572255000752</v>
      </c>
      <c r="J738" s="75">
        <v>3.0833049428112699E-2</v>
      </c>
      <c r="K738" s="77">
        <v>8.2349709653166597E-2</v>
      </c>
      <c r="L738" s="75">
        <v>4.1180439170358198</v>
      </c>
      <c r="M738" s="78">
        <v>0.22019012104588301</v>
      </c>
    </row>
    <row r="739" spans="1:13">
      <c r="A739" s="71">
        <v>2018</v>
      </c>
      <c r="B739" s="72" t="s">
        <v>914</v>
      </c>
      <c r="C739" s="73" t="s">
        <v>1027</v>
      </c>
      <c r="D739" s="9" t="s">
        <v>1230</v>
      </c>
      <c r="E739" s="9" t="s">
        <v>1228</v>
      </c>
      <c r="F739" s="74">
        <v>1098737</v>
      </c>
      <c r="G739" s="75">
        <v>3.4285714285714301E-2</v>
      </c>
      <c r="H739" s="76">
        <v>4.03355090057662E-4</v>
      </c>
      <c r="I739" s="75">
        <v>-3.42228865266177</v>
      </c>
      <c r="J739" s="75">
        <v>0.98068292663121004</v>
      </c>
      <c r="K739" s="77">
        <v>6.7222499065147698E-2</v>
      </c>
      <c r="L739" s="75">
        <v>3.3943124581954001</v>
      </c>
      <c r="M739" s="78">
        <v>5.13501297820309E-2</v>
      </c>
    </row>
    <row r="740" spans="1:13">
      <c r="A740" s="71">
        <v>2018</v>
      </c>
      <c r="B740" s="72" t="s">
        <v>914</v>
      </c>
      <c r="C740" s="73" t="s">
        <v>930</v>
      </c>
      <c r="D740" s="9" t="s">
        <v>1230</v>
      </c>
      <c r="E740" s="9" t="s">
        <v>1228</v>
      </c>
      <c r="F740" s="74">
        <v>1098737</v>
      </c>
      <c r="G740" s="75">
        <v>3.4285714285714301E-2</v>
      </c>
      <c r="H740" s="76">
        <v>2.0474178625961201E-4</v>
      </c>
      <c r="I740" s="75">
        <v>0.18278935210661401</v>
      </c>
      <c r="J740" s="75">
        <v>4.9998833249189002E-2</v>
      </c>
      <c r="K740" s="77">
        <v>7.3530107234806394E-2</v>
      </c>
      <c r="L740" s="75">
        <v>3.6887935120519302</v>
      </c>
      <c r="M740" s="78">
        <v>4.2454347185109202E-2</v>
      </c>
    </row>
    <row r="741" spans="1:13">
      <c r="A741" s="71">
        <v>2018</v>
      </c>
      <c r="B741" s="72" t="s">
        <v>914</v>
      </c>
      <c r="C741" s="73" t="s">
        <v>932</v>
      </c>
      <c r="D741" s="9" t="s">
        <v>1230</v>
      </c>
      <c r="E741" s="9" t="s">
        <v>1228</v>
      </c>
      <c r="F741" s="74">
        <v>1098737</v>
      </c>
      <c r="G741" s="75">
        <v>3.4285714285714301E-2</v>
      </c>
      <c r="H741" s="76">
        <v>2.54010766666597E-6</v>
      </c>
      <c r="I741" s="75">
        <v>0.25504426116838702</v>
      </c>
      <c r="J741" s="75">
        <v>5.5715676756066201E-2</v>
      </c>
      <c r="K741" s="77">
        <v>0.11284868667300001</v>
      </c>
      <c r="L741" s="75">
        <v>5.59514787469978</v>
      </c>
      <c r="M741" s="78">
        <v>6.9292912180360294E-2</v>
      </c>
    </row>
    <row r="742" spans="1:13">
      <c r="A742" s="71">
        <v>2018</v>
      </c>
      <c r="B742" s="72" t="s">
        <v>914</v>
      </c>
      <c r="C742" s="73" t="s">
        <v>932</v>
      </c>
      <c r="D742" s="9" t="s">
        <v>1231</v>
      </c>
      <c r="E742" s="9" t="s">
        <v>1228</v>
      </c>
      <c r="F742" s="74">
        <v>1098796</v>
      </c>
      <c r="G742" s="75">
        <v>2.8571428571428598E-2</v>
      </c>
      <c r="H742" s="76">
        <v>5.2973651958925102E-4</v>
      </c>
      <c r="I742" s="75">
        <v>0.204731723282536</v>
      </c>
      <c r="J742" s="75">
        <v>5.9853406992629102E-2</v>
      </c>
      <c r="K742" s="77">
        <v>6.4672150120645297E-2</v>
      </c>
      <c r="L742" s="75">
        <v>3.2759400861367398</v>
      </c>
      <c r="M742" s="78">
        <v>6.4312462714375601E-2</v>
      </c>
    </row>
    <row r="743" spans="1:13">
      <c r="A743" s="71">
        <v>2018</v>
      </c>
      <c r="B743" s="72" t="s">
        <v>914</v>
      </c>
      <c r="C743" s="73" t="s">
        <v>930</v>
      </c>
      <c r="D743" s="9" t="s">
        <v>1231</v>
      </c>
      <c r="E743" s="9" t="s">
        <v>1228</v>
      </c>
      <c r="F743" s="74">
        <v>1098796</v>
      </c>
      <c r="G743" s="75">
        <v>2.8571428571428598E-2</v>
      </c>
      <c r="H743" s="76">
        <v>4.9436808699794999E-4</v>
      </c>
      <c r="I743" s="75">
        <v>0.18467351735711299</v>
      </c>
      <c r="J743" s="75">
        <v>5.3712001538139501E-2</v>
      </c>
      <c r="K743" s="77">
        <v>6.5319475059417598E-2</v>
      </c>
      <c r="L743" s="75">
        <v>3.3059495720778602</v>
      </c>
      <c r="M743" s="78">
        <v>6.2416121180472101E-2</v>
      </c>
    </row>
    <row r="744" spans="1:13">
      <c r="A744" s="71">
        <v>2018</v>
      </c>
      <c r="B744" s="72" t="s">
        <v>914</v>
      </c>
      <c r="C744" s="73" t="s">
        <v>932</v>
      </c>
      <c r="D744" s="9" t="s">
        <v>1232</v>
      </c>
      <c r="E744" s="9" t="s">
        <v>1228</v>
      </c>
      <c r="F744" s="74">
        <v>1098807</v>
      </c>
      <c r="G744" s="75">
        <v>0.04</v>
      </c>
      <c r="H744" s="76">
        <v>3.6236586341280301E-5</v>
      </c>
      <c r="I744" s="75">
        <v>0.20977032110098101</v>
      </c>
      <c r="J744" s="75">
        <v>5.1825306377337697E-2</v>
      </c>
      <c r="K744" s="77">
        <v>8.9370802109435904E-2</v>
      </c>
      <c r="L744" s="75">
        <v>4.44085272167331</v>
      </c>
      <c r="M744" s="78">
        <v>0.112765541320254</v>
      </c>
    </row>
    <row r="745" spans="1:13">
      <c r="A745" s="81">
        <v>2019</v>
      </c>
      <c r="B745" s="80" t="s">
        <v>921</v>
      </c>
      <c r="C745" s="73" t="s">
        <v>929</v>
      </c>
      <c r="D745" s="9" t="s">
        <v>1233</v>
      </c>
      <c r="E745" s="9" t="s">
        <v>1228</v>
      </c>
      <c r="F745" s="74">
        <v>1410548</v>
      </c>
      <c r="G745" s="75">
        <v>0.38604651162790699</v>
      </c>
      <c r="H745" s="76">
        <v>4.4045350467948401E-4</v>
      </c>
      <c r="I745" s="75">
        <v>-0.25455913106582001</v>
      </c>
      <c r="J745" s="75">
        <v>7.3287702796010004E-2</v>
      </c>
      <c r="K745" s="77">
        <v>5.4569315682687303E-2</v>
      </c>
      <c r="L745" s="75">
        <v>3.3560999299917502</v>
      </c>
      <c r="M745" s="78">
        <v>3.03666095137681E-2</v>
      </c>
    </row>
    <row r="746" spans="1:13">
      <c r="A746" s="81">
        <v>2019</v>
      </c>
      <c r="B746" s="72" t="s">
        <v>914</v>
      </c>
      <c r="C746" s="73" t="s">
        <v>929</v>
      </c>
      <c r="D746" s="9" t="s">
        <v>1233</v>
      </c>
      <c r="E746" s="9" t="s">
        <v>1228</v>
      </c>
      <c r="F746" s="74">
        <v>1410548</v>
      </c>
      <c r="G746" s="75">
        <v>0.38604651162790699</v>
      </c>
      <c r="H746" s="76">
        <v>2.23392828894834E-4</v>
      </c>
      <c r="I746" s="75">
        <v>-0.24866355841717699</v>
      </c>
      <c r="J746" s="75">
        <v>6.8213424258896205E-2</v>
      </c>
      <c r="K746" s="77">
        <v>5.9936830359894597E-2</v>
      </c>
      <c r="L746" s="75">
        <v>3.6509307722293101</v>
      </c>
      <c r="M746" s="78">
        <v>2.8976320294757801E-2</v>
      </c>
    </row>
    <row r="747" spans="1:13">
      <c r="A747" s="71">
        <v>2018</v>
      </c>
      <c r="B747" s="72" t="s">
        <v>914</v>
      </c>
      <c r="C747" s="73" t="s">
        <v>1105</v>
      </c>
      <c r="D747" s="9" t="s">
        <v>1234</v>
      </c>
      <c r="E747" s="9" t="s">
        <v>1228</v>
      </c>
      <c r="F747" s="74">
        <v>1410575</v>
      </c>
      <c r="G747" s="75">
        <v>0.42571428571428599</v>
      </c>
      <c r="H747" s="76">
        <v>8.0166760732969299E-4</v>
      </c>
      <c r="I747" s="75">
        <v>-0.98779186416764897</v>
      </c>
      <c r="J747" s="75">
        <v>0.29818912523031998</v>
      </c>
      <c r="K747" s="77">
        <v>6.0780455456653101E-2</v>
      </c>
      <c r="L747" s="75">
        <v>3.0960056644158098</v>
      </c>
      <c r="M747" s="78">
        <v>1.3975257699849499E-2</v>
      </c>
    </row>
    <row r="748" spans="1:13">
      <c r="A748" s="71">
        <v>2018</v>
      </c>
      <c r="B748" s="72" t="s">
        <v>914</v>
      </c>
      <c r="C748" s="73" t="s">
        <v>1027</v>
      </c>
      <c r="D748" s="9" t="s">
        <v>1234</v>
      </c>
      <c r="E748" s="9" t="s">
        <v>1228</v>
      </c>
      <c r="F748" s="74">
        <v>1410575</v>
      </c>
      <c r="G748" s="75">
        <v>0.42571428571428599</v>
      </c>
      <c r="H748" s="76">
        <v>5.4027350560164602E-4</v>
      </c>
      <c r="I748" s="75">
        <v>-1.1406162642016899</v>
      </c>
      <c r="J748" s="75">
        <v>0.333952890167244</v>
      </c>
      <c r="K748" s="77">
        <v>6.4487546333552095E-2</v>
      </c>
      <c r="L748" s="75">
        <v>3.26738632924617</v>
      </c>
      <c r="M748" s="78">
        <v>1.34992989797374E-2</v>
      </c>
    </row>
    <row r="749" spans="1:13">
      <c r="A749" s="71">
        <v>2018</v>
      </c>
      <c r="B749" s="72" t="s">
        <v>914</v>
      </c>
      <c r="C749" s="73" t="s">
        <v>930</v>
      </c>
      <c r="D749" s="9" t="s">
        <v>1235</v>
      </c>
      <c r="E749" s="9" t="s">
        <v>1228</v>
      </c>
      <c r="F749" s="74">
        <v>1419010</v>
      </c>
      <c r="G749" s="75">
        <v>7.7142857142857096E-2</v>
      </c>
      <c r="H749" s="76">
        <v>4.18984401945433E-4</v>
      </c>
      <c r="I749" s="75">
        <v>0.10622271645638801</v>
      </c>
      <c r="J749" s="75">
        <v>3.0522546326440501E-2</v>
      </c>
      <c r="K749" s="77">
        <v>6.6867273498618096E-2</v>
      </c>
      <c r="L749" s="75">
        <v>3.3778021447547499</v>
      </c>
      <c r="M749" s="78">
        <v>0.106127252710842</v>
      </c>
    </row>
    <row r="750" spans="1:13">
      <c r="A750" s="71">
        <v>2018</v>
      </c>
      <c r="B750" s="72" t="s">
        <v>914</v>
      </c>
      <c r="C750" s="73" t="s">
        <v>932</v>
      </c>
      <c r="D750" s="9" t="s">
        <v>1235</v>
      </c>
      <c r="E750" s="9" t="s">
        <v>1228</v>
      </c>
      <c r="F750" s="74">
        <v>1419010</v>
      </c>
      <c r="G750" s="75">
        <v>7.7142857142857096E-2</v>
      </c>
      <c r="H750" s="76">
        <v>1.1602050708062801E-4</v>
      </c>
      <c r="I750" s="75">
        <v>0.12887976574734</v>
      </c>
      <c r="J750" s="75">
        <v>3.4012480179697102E-2</v>
      </c>
      <c r="K750" s="77">
        <v>7.8769968308112795E-2</v>
      </c>
      <c r="L750" s="75">
        <v>3.93546524073157</v>
      </c>
      <c r="M750" s="78">
        <v>0.13097816842111501</v>
      </c>
    </row>
    <row r="751" spans="1:13">
      <c r="A751" s="81">
        <v>2019</v>
      </c>
      <c r="B751" s="80" t="s">
        <v>921</v>
      </c>
      <c r="C751" s="73" t="s">
        <v>948</v>
      </c>
      <c r="D751" s="9" t="s">
        <v>1236</v>
      </c>
      <c r="E751" s="9" t="s">
        <v>1228</v>
      </c>
      <c r="F751" s="74">
        <v>1635082</v>
      </c>
      <c r="G751" s="75">
        <v>0.17441860465116299</v>
      </c>
      <c r="H751" s="76">
        <v>7.0757671254117604E-4</v>
      </c>
      <c r="I751" s="75">
        <v>2.32139866863286</v>
      </c>
      <c r="J751" s="75">
        <v>0.69281502524474403</v>
      </c>
      <c r="K751" s="77">
        <v>5.0878768722742697E-2</v>
      </c>
      <c r="L751" s="75">
        <v>3.1502264688393198</v>
      </c>
      <c r="M751" s="78">
        <v>7.3843657336492797E-3</v>
      </c>
    </row>
    <row r="752" spans="1:13">
      <c r="A752" s="81">
        <v>2019</v>
      </c>
      <c r="B752" s="72" t="s">
        <v>914</v>
      </c>
      <c r="C752" s="73" t="s">
        <v>948</v>
      </c>
      <c r="D752" s="9" t="s">
        <v>1236</v>
      </c>
      <c r="E752" s="9" t="s">
        <v>1228</v>
      </c>
      <c r="F752" s="74">
        <v>1635082</v>
      </c>
      <c r="G752" s="75">
        <v>0.17441860465116299</v>
      </c>
      <c r="H752" s="76">
        <v>5.8691656585602701E-4</v>
      </c>
      <c r="I752" s="75">
        <v>2.3561139892992702</v>
      </c>
      <c r="J752" s="75">
        <v>0.69251229701264105</v>
      </c>
      <c r="K752" s="77">
        <v>5.2415599781182702E-2</v>
      </c>
      <c r="L752" s="75">
        <v>3.2314236322510799</v>
      </c>
      <c r="M752" s="78">
        <v>7.6068759156227104E-3</v>
      </c>
    </row>
    <row r="753" spans="1:13">
      <c r="A753" s="71">
        <v>2018</v>
      </c>
      <c r="B753" s="72" t="s">
        <v>914</v>
      </c>
      <c r="C753" s="73" t="s">
        <v>932</v>
      </c>
      <c r="D753" s="9" t="s">
        <v>1237</v>
      </c>
      <c r="E753" s="9" t="s">
        <v>1228</v>
      </c>
      <c r="F753" s="74">
        <v>2746960</v>
      </c>
      <c r="G753" s="75">
        <v>4.57142857142857E-2</v>
      </c>
      <c r="H753" s="76">
        <v>5.3157518358857397E-5</v>
      </c>
      <c r="I753" s="75">
        <v>0.19264338610210599</v>
      </c>
      <c r="J753" s="75">
        <v>4.8591229713318099E-2</v>
      </c>
      <c r="K753" s="77">
        <v>8.5900762226923402E-2</v>
      </c>
      <c r="L753" s="75">
        <v>4.27443530215014</v>
      </c>
      <c r="M753" s="78">
        <v>0.188749159320939</v>
      </c>
    </row>
    <row r="754" spans="1:13">
      <c r="A754" s="71">
        <v>2018</v>
      </c>
      <c r="B754" s="72" t="s">
        <v>914</v>
      </c>
      <c r="C754" s="73" t="s">
        <v>930</v>
      </c>
      <c r="D754" s="9" t="s">
        <v>1237</v>
      </c>
      <c r="E754" s="9" t="s">
        <v>1228</v>
      </c>
      <c r="F754" s="74">
        <v>2746960</v>
      </c>
      <c r="G754" s="75">
        <v>4.57142857142857E-2</v>
      </c>
      <c r="H754" s="76">
        <v>1.6737403339715599E-5</v>
      </c>
      <c r="I754" s="75">
        <v>0.18355987517772299</v>
      </c>
      <c r="J754" s="75">
        <v>4.3605407548867402E-2</v>
      </c>
      <c r="K754" s="77">
        <v>9.6301713866492097E-2</v>
      </c>
      <c r="L754" s="75">
        <v>4.7763119180695197</v>
      </c>
      <c r="M754" s="78">
        <v>0.204406642501064</v>
      </c>
    </row>
    <row r="755" spans="1:13">
      <c r="A755" s="71">
        <v>2018</v>
      </c>
      <c r="B755" s="72" t="s">
        <v>914</v>
      </c>
      <c r="C755" s="73" t="s">
        <v>915</v>
      </c>
      <c r="D755" s="9" t="s">
        <v>1238</v>
      </c>
      <c r="E755" s="9" t="s">
        <v>1228</v>
      </c>
      <c r="F755" s="74">
        <v>3504558</v>
      </c>
      <c r="G755" s="75">
        <v>2.57142857142857E-2</v>
      </c>
      <c r="H755" s="76">
        <v>2.11563115760728E-4</v>
      </c>
      <c r="I755" s="75">
        <v>-128.74407631623299</v>
      </c>
      <c r="J755" s="75">
        <v>35.291473387379099</v>
      </c>
      <c r="K755" s="77">
        <v>7.3226508321110995E-2</v>
      </c>
      <c r="L755" s="75">
        <v>3.67456004560594</v>
      </c>
      <c r="M755" s="78">
        <v>0.118544891054593</v>
      </c>
    </row>
    <row r="756" spans="1:13">
      <c r="A756" s="71">
        <v>2018</v>
      </c>
      <c r="B756" s="80" t="s">
        <v>921</v>
      </c>
      <c r="C756" s="73" t="s">
        <v>915</v>
      </c>
      <c r="D756" s="9" t="s">
        <v>1238</v>
      </c>
      <c r="E756" s="9" t="s">
        <v>1228</v>
      </c>
      <c r="F756" s="74">
        <v>3504558</v>
      </c>
      <c r="G756" s="75">
        <v>2.57142857142857E-2</v>
      </c>
      <c r="H756" s="76">
        <v>1.53080268192304E-4</v>
      </c>
      <c r="I756" s="75">
        <v>-133.599633079059</v>
      </c>
      <c r="J756" s="75">
        <v>35.923326109392598</v>
      </c>
      <c r="K756" s="77">
        <v>7.5992406775962404E-2</v>
      </c>
      <c r="L756" s="75">
        <v>3.8150807855752098</v>
      </c>
      <c r="M756" s="78">
        <v>0.12765530312548601</v>
      </c>
    </row>
    <row r="757" spans="1:13">
      <c r="A757" s="71">
        <v>2018</v>
      </c>
      <c r="B757" s="72" t="s">
        <v>914</v>
      </c>
      <c r="C757" s="73" t="s">
        <v>927</v>
      </c>
      <c r="D757" s="9" t="s">
        <v>1239</v>
      </c>
      <c r="E757" s="9" t="s">
        <v>1228</v>
      </c>
      <c r="F757" s="74">
        <v>3663650</v>
      </c>
      <c r="G757" s="75">
        <v>2.8662420382165599E-2</v>
      </c>
      <c r="H757" s="76">
        <v>9.530991433899E-4</v>
      </c>
      <c r="I757" s="75">
        <v>118.755823588672</v>
      </c>
      <c r="J757" s="75">
        <v>36.403736073314597</v>
      </c>
      <c r="K757" s="77">
        <v>6.5536402210075506E-2</v>
      </c>
      <c r="L757" s="75">
        <v>3.0208619207807601</v>
      </c>
      <c r="M757" s="78">
        <v>0.43518424802130601</v>
      </c>
    </row>
    <row r="758" spans="1:13">
      <c r="A758" s="79">
        <v>2017</v>
      </c>
      <c r="B758" s="80" t="s">
        <v>921</v>
      </c>
      <c r="C758" s="73" t="s">
        <v>927</v>
      </c>
      <c r="D758" s="9" t="s">
        <v>1240</v>
      </c>
      <c r="E758" s="9" t="s">
        <v>1228</v>
      </c>
      <c r="F758" s="74">
        <v>3786725</v>
      </c>
      <c r="G758" s="75">
        <v>5.08130081300813E-2</v>
      </c>
      <c r="H758" s="76">
        <v>3.1708283024187601E-4</v>
      </c>
      <c r="I758" s="75">
        <v>43.903500863341399</v>
      </c>
      <c r="J758" s="75">
        <v>12.325331902154399</v>
      </c>
      <c r="K758" s="77">
        <v>5.0270595787389599E-2</v>
      </c>
      <c r="L758" s="75">
        <v>3.4988272740028501</v>
      </c>
      <c r="M758" s="78">
        <v>0.26035789441878898</v>
      </c>
    </row>
    <row r="759" spans="1:13">
      <c r="A759" s="79">
        <v>2017</v>
      </c>
      <c r="B759" s="72" t="s">
        <v>914</v>
      </c>
      <c r="C759" s="73" t="s">
        <v>927</v>
      </c>
      <c r="D759" s="9" t="s">
        <v>1240</v>
      </c>
      <c r="E759" s="9" t="s">
        <v>1228</v>
      </c>
      <c r="F759" s="74">
        <v>3786725</v>
      </c>
      <c r="G759" s="75">
        <v>5.08130081300813E-2</v>
      </c>
      <c r="H759" s="76">
        <v>1.3234754105265E-4</v>
      </c>
      <c r="I759" s="75">
        <v>47.401194604146198</v>
      </c>
      <c r="J759" s="75">
        <v>12.5499820771396</v>
      </c>
      <c r="K759" s="77">
        <v>5.6341138525711001E-2</v>
      </c>
      <c r="L759" s="75">
        <v>3.8782841232495699</v>
      </c>
      <c r="M759" s="78">
        <v>0.30349463615447098</v>
      </c>
    </row>
    <row r="760" spans="1:13">
      <c r="A760" s="71">
        <v>2018</v>
      </c>
      <c r="B760" s="80" t="s">
        <v>921</v>
      </c>
      <c r="C760" s="73" t="s">
        <v>1027</v>
      </c>
      <c r="D760" s="9" t="s">
        <v>1241</v>
      </c>
      <c r="E760" s="9" t="s">
        <v>1228</v>
      </c>
      <c r="F760" s="74">
        <v>7356140</v>
      </c>
      <c r="G760" s="75">
        <v>6.2857142857142903E-2</v>
      </c>
      <c r="H760" s="76">
        <v>8.5182650594570295E-4</v>
      </c>
      <c r="I760" s="75">
        <v>1.9072010807409301</v>
      </c>
      <c r="J760" s="75">
        <v>0.579190635290045</v>
      </c>
      <c r="K760" s="77">
        <v>6.00795772078608E-2</v>
      </c>
      <c r="L760" s="75">
        <v>3.0696488502838002</v>
      </c>
      <c r="M760" s="78">
        <v>4.9728821509002701E-2</v>
      </c>
    </row>
    <row r="761" spans="1:13">
      <c r="A761" s="71">
        <v>2018</v>
      </c>
      <c r="B761" s="80" t="s">
        <v>921</v>
      </c>
      <c r="C761" s="73" t="s">
        <v>930</v>
      </c>
      <c r="D761" s="9" t="s">
        <v>1241</v>
      </c>
      <c r="E761" s="9" t="s">
        <v>1228</v>
      </c>
      <c r="F761" s="74">
        <v>7356140</v>
      </c>
      <c r="G761" s="75">
        <v>6.2857142857142903E-2</v>
      </c>
      <c r="H761" s="76">
        <v>3.5105607687029998E-4</v>
      </c>
      <c r="I761" s="75">
        <v>-0.102414414845982</v>
      </c>
      <c r="J761" s="75">
        <v>2.9097467249567299E-2</v>
      </c>
      <c r="K761" s="77">
        <v>6.8342759579374093E-2</v>
      </c>
      <c r="L761" s="75">
        <v>3.4546235048159</v>
      </c>
      <c r="M761" s="78">
        <v>4.1557506748874297E-2</v>
      </c>
    </row>
    <row r="762" spans="1:13">
      <c r="A762" s="71">
        <v>2018</v>
      </c>
      <c r="B762" s="80" t="s">
        <v>921</v>
      </c>
      <c r="C762" s="73" t="s">
        <v>932</v>
      </c>
      <c r="D762" s="9" t="s">
        <v>1241</v>
      </c>
      <c r="E762" s="9" t="s">
        <v>1228</v>
      </c>
      <c r="F762" s="74">
        <v>7356140</v>
      </c>
      <c r="G762" s="75">
        <v>6.2857142857142903E-2</v>
      </c>
      <c r="H762" s="76">
        <v>2.6245404477588701E-4</v>
      </c>
      <c r="I762" s="75">
        <v>-0.116049363869202</v>
      </c>
      <c r="J762" s="75">
        <v>3.2317696627302599E-2</v>
      </c>
      <c r="K762" s="77">
        <v>7.1033772882879501E-2</v>
      </c>
      <c r="L762" s="75">
        <v>3.5809467297721498</v>
      </c>
      <c r="M762" s="78">
        <v>4.4735279865420099E-2</v>
      </c>
    </row>
    <row r="763" spans="1:13">
      <c r="A763" s="81">
        <v>2019</v>
      </c>
      <c r="B763" s="80" t="s">
        <v>921</v>
      </c>
      <c r="C763" s="73" t="s">
        <v>932</v>
      </c>
      <c r="D763" s="9" t="s">
        <v>1242</v>
      </c>
      <c r="E763" s="9" t="s">
        <v>1228</v>
      </c>
      <c r="F763" s="74">
        <v>8591916</v>
      </c>
      <c r="G763" s="75">
        <v>0.16049382716049401</v>
      </c>
      <c r="H763" s="76">
        <v>2.8013481200286298E-4</v>
      </c>
      <c r="I763" s="75">
        <v>-6.2731975182509503E-2</v>
      </c>
      <c r="J763" s="75">
        <v>1.7462624628126401E-2</v>
      </c>
      <c r="K763" s="77">
        <v>5.1721556637776403E-2</v>
      </c>
      <c r="L763" s="75">
        <v>3.5526329185905001</v>
      </c>
      <c r="M763" s="78">
        <v>6.8390662110472802E-2</v>
      </c>
    </row>
    <row r="764" spans="1:13">
      <c r="A764" s="81">
        <v>2019</v>
      </c>
      <c r="B764" s="80" t="s">
        <v>921</v>
      </c>
      <c r="C764" s="73" t="s">
        <v>936</v>
      </c>
      <c r="D764" s="9" t="s">
        <v>1243</v>
      </c>
      <c r="E764" s="9" t="s">
        <v>1228</v>
      </c>
      <c r="F764" s="74">
        <v>10480330</v>
      </c>
      <c r="G764" s="75">
        <v>2.4896265560166001E-2</v>
      </c>
      <c r="H764" s="76">
        <v>8.8601038911586497E-4</v>
      </c>
      <c r="I764" s="75">
        <v>-4.3681585936633196</v>
      </c>
      <c r="J764" s="75">
        <v>1.3258016230249099</v>
      </c>
      <c r="K764" s="77">
        <v>4.4043164363035701E-2</v>
      </c>
      <c r="L764" s="75">
        <v>3.0525611856646</v>
      </c>
      <c r="M764" s="78">
        <v>3.1413823668031499E-2</v>
      </c>
    </row>
    <row r="765" spans="1:13">
      <c r="A765" s="81">
        <v>2019</v>
      </c>
      <c r="B765" s="72" t="s">
        <v>914</v>
      </c>
      <c r="C765" s="73" t="s">
        <v>924</v>
      </c>
      <c r="D765" s="9" t="s">
        <v>1244</v>
      </c>
      <c r="E765" s="9" t="s">
        <v>1228</v>
      </c>
      <c r="F765" s="74">
        <v>13306406</v>
      </c>
      <c r="G765" s="75">
        <v>0.42093023255813999</v>
      </c>
      <c r="H765" s="76">
        <v>8.22869840033865E-4</v>
      </c>
      <c r="I765" s="75">
        <v>-20.821910894766301</v>
      </c>
      <c r="J765" s="75">
        <v>6.2848290412608003</v>
      </c>
      <c r="K765" s="77">
        <v>4.9771078850070698E-2</v>
      </c>
      <c r="L765" s="75">
        <v>3.0846688552197401</v>
      </c>
      <c r="M765" s="78">
        <v>2.84040199200911E-2</v>
      </c>
    </row>
    <row r="766" spans="1:13">
      <c r="A766" s="79">
        <v>2017</v>
      </c>
      <c r="B766" s="80" t="s">
        <v>921</v>
      </c>
      <c r="C766" s="73" t="s">
        <v>1005</v>
      </c>
      <c r="D766" s="9" t="s">
        <v>1245</v>
      </c>
      <c r="E766" s="9" t="s">
        <v>1228</v>
      </c>
      <c r="F766" s="74">
        <v>14487150</v>
      </c>
      <c r="G766" s="75">
        <v>3.8194444444444399E-2</v>
      </c>
      <c r="H766" s="76">
        <v>7.6247674744926901E-5</v>
      </c>
      <c r="I766" s="75">
        <v>0.20616606521147601</v>
      </c>
      <c r="J766" s="75">
        <v>5.27259604336099E-2</v>
      </c>
      <c r="K766" s="77">
        <v>5.1703037148455602E-2</v>
      </c>
      <c r="L766" s="75">
        <v>4.1177733960578404</v>
      </c>
      <c r="M766" s="78">
        <v>0.313264313160799</v>
      </c>
    </row>
    <row r="767" spans="1:13">
      <c r="A767" s="79">
        <v>2017</v>
      </c>
      <c r="B767" s="72" t="s">
        <v>914</v>
      </c>
      <c r="C767" s="73" t="s">
        <v>1005</v>
      </c>
      <c r="D767" s="9" t="s">
        <v>1245</v>
      </c>
      <c r="E767" s="9" t="s">
        <v>1228</v>
      </c>
      <c r="F767" s="74">
        <v>14487150</v>
      </c>
      <c r="G767" s="75">
        <v>3.8194444444444399E-2</v>
      </c>
      <c r="H767" s="76">
        <v>3.5926734796483101E-5</v>
      </c>
      <c r="I767" s="75">
        <v>0.214566123467029</v>
      </c>
      <c r="J767" s="75">
        <v>5.2565722279426699E-2</v>
      </c>
      <c r="K767" s="77">
        <v>5.6211158014150601E-2</v>
      </c>
      <c r="L767" s="75">
        <v>4.4445822518826903</v>
      </c>
      <c r="M767" s="78">
        <v>0.33931172616439498</v>
      </c>
    </row>
    <row r="768" spans="1:13">
      <c r="A768" s="81">
        <v>2019</v>
      </c>
      <c r="B768" s="80" t="s">
        <v>921</v>
      </c>
      <c r="C768" s="73" t="s">
        <v>948</v>
      </c>
      <c r="D768" s="9" t="s">
        <v>1246</v>
      </c>
      <c r="E768" s="9" t="s">
        <v>1228</v>
      </c>
      <c r="F768" s="74">
        <v>17896459</v>
      </c>
      <c r="G768" s="75">
        <v>0.39069767441860498</v>
      </c>
      <c r="H768" s="76">
        <v>2.2109832809719601E-4</v>
      </c>
      <c r="I768" s="75">
        <v>2.3204215768311598</v>
      </c>
      <c r="J768" s="75">
        <v>0.63669892054737998</v>
      </c>
      <c r="K768" s="77">
        <v>5.9907534590857799E-2</v>
      </c>
      <c r="L768" s="75">
        <v>3.6554145414597601</v>
      </c>
      <c r="M768" s="78">
        <v>5.93484666316028E-2</v>
      </c>
    </row>
    <row r="769" spans="1:13">
      <c r="A769" s="81">
        <v>2019</v>
      </c>
      <c r="B769" s="72" t="s">
        <v>914</v>
      </c>
      <c r="C769" s="73" t="s">
        <v>948</v>
      </c>
      <c r="D769" s="9" t="s">
        <v>1246</v>
      </c>
      <c r="E769" s="9" t="s">
        <v>1228</v>
      </c>
      <c r="F769" s="74">
        <v>17896459</v>
      </c>
      <c r="G769" s="75">
        <v>0.39069767441860498</v>
      </c>
      <c r="H769" s="76">
        <v>4.69189929357232E-5</v>
      </c>
      <c r="I769" s="75">
        <v>2.5392600670850398</v>
      </c>
      <c r="J769" s="75">
        <v>0.63379647563339303</v>
      </c>
      <c r="K769" s="77">
        <v>7.1939157524327599E-2</v>
      </c>
      <c r="L769" s="75">
        <v>4.3286513181070596</v>
      </c>
      <c r="M769" s="78">
        <v>7.1070615756618799E-2</v>
      </c>
    </row>
    <row r="770" spans="1:13">
      <c r="A770" s="79">
        <v>2017</v>
      </c>
      <c r="B770" s="72" t="s">
        <v>914</v>
      </c>
      <c r="C770" s="73" t="s">
        <v>919</v>
      </c>
      <c r="D770" s="9" t="s">
        <v>1247</v>
      </c>
      <c r="E770" s="9" t="s">
        <v>1228</v>
      </c>
      <c r="F770" s="74">
        <v>19035634</v>
      </c>
      <c r="G770" s="75">
        <v>0.28645833333333298</v>
      </c>
      <c r="H770" s="76">
        <v>9.2691311847630398E-4</v>
      </c>
      <c r="I770" s="75">
        <v>2.2321345644908201</v>
      </c>
      <c r="J770" s="75">
        <v>0.67869568939018698</v>
      </c>
      <c r="K770" s="77">
        <v>3.6861080949469702E-2</v>
      </c>
      <c r="L770" s="75">
        <v>3.0329609712866001</v>
      </c>
      <c r="M770" s="78">
        <v>6.40502815636005E-3</v>
      </c>
    </row>
    <row r="771" spans="1:13">
      <c r="A771" s="79">
        <v>2017</v>
      </c>
      <c r="B771" s="80" t="s">
        <v>921</v>
      </c>
      <c r="C771" s="73" t="s">
        <v>977</v>
      </c>
      <c r="D771" s="9" t="s">
        <v>1247</v>
      </c>
      <c r="E771" s="9" t="s">
        <v>1228</v>
      </c>
      <c r="F771" s="74">
        <v>19035634</v>
      </c>
      <c r="G771" s="75">
        <v>0.28645833333333298</v>
      </c>
      <c r="H771" s="76">
        <v>7.4212042233381601E-4</v>
      </c>
      <c r="I771" s="75">
        <v>92.384159574426505</v>
      </c>
      <c r="J771" s="75">
        <v>27.597284548038299</v>
      </c>
      <c r="K771" s="77">
        <v>3.8163470774444597E-2</v>
      </c>
      <c r="L771" s="75">
        <v>3.1295256169424799</v>
      </c>
      <c r="M771" s="78">
        <v>7.4389152956179103E-3</v>
      </c>
    </row>
    <row r="772" spans="1:13">
      <c r="A772" s="79">
        <v>2017</v>
      </c>
      <c r="B772" s="72" t="s">
        <v>914</v>
      </c>
      <c r="C772" s="73" t="s">
        <v>977</v>
      </c>
      <c r="D772" s="9" t="s">
        <v>1247</v>
      </c>
      <c r="E772" s="9" t="s">
        <v>1228</v>
      </c>
      <c r="F772" s="74">
        <v>19035634</v>
      </c>
      <c r="G772" s="75">
        <v>0.28645833333333298</v>
      </c>
      <c r="H772" s="76">
        <v>4.20846404726788E-4</v>
      </c>
      <c r="I772" s="75">
        <v>94.186880585794199</v>
      </c>
      <c r="J772" s="75">
        <v>26.927993381141</v>
      </c>
      <c r="K772" s="77">
        <v>4.1589977202331499E-2</v>
      </c>
      <c r="L772" s="75">
        <v>3.3758763786318098</v>
      </c>
      <c r="M772" s="78">
        <v>7.7320635701535797E-3</v>
      </c>
    </row>
    <row r="773" spans="1:13">
      <c r="A773" s="79">
        <v>2017</v>
      </c>
      <c r="B773" s="72" t="s">
        <v>914</v>
      </c>
      <c r="C773" s="73" t="s">
        <v>927</v>
      </c>
      <c r="D773" s="9" t="s">
        <v>1248</v>
      </c>
      <c r="E773" s="9" t="s">
        <v>1228</v>
      </c>
      <c r="F773" s="74">
        <v>19957534</v>
      </c>
      <c r="G773" s="75">
        <v>0.22764227642276399</v>
      </c>
      <c r="H773" s="76">
        <v>6.0227877188682197E-4</v>
      </c>
      <c r="I773" s="75">
        <v>25.849170747896</v>
      </c>
      <c r="J773" s="75">
        <v>7.6027972713048504</v>
      </c>
      <c r="K773" s="77">
        <v>4.5903666238502699E-2</v>
      </c>
      <c r="L773" s="75">
        <v>3.22020244384401</v>
      </c>
      <c r="M773" s="78">
        <v>6.3565230399320105E-2</v>
      </c>
    </row>
    <row r="774" spans="1:13">
      <c r="A774" s="79">
        <v>2017</v>
      </c>
      <c r="B774" s="80" t="s">
        <v>921</v>
      </c>
      <c r="C774" s="73" t="s">
        <v>927</v>
      </c>
      <c r="D774" s="9" t="s">
        <v>1248</v>
      </c>
      <c r="E774" s="9" t="s">
        <v>1228</v>
      </c>
      <c r="F774" s="74">
        <v>19957534</v>
      </c>
      <c r="G774" s="75">
        <v>0.22764227642276399</v>
      </c>
      <c r="H774" s="76">
        <v>4.0693119881426699E-4</v>
      </c>
      <c r="I774" s="75">
        <v>26.8264576628379</v>
      </c>
      <c r="J774" s="75">
        <v>7.6665664645317797</v>
      </c>
      <c r="K774" s="77">
        <v>4.8554177405408599E-2</v>
      </c>
      <c r="L774" s="75">
        <v>3.39047901215346</v>
      </c>
      <c r="M774" s="78">
        <v>6.8462547260440904E-2</v>
      </c>
    </row>
    <row r="775" spans="1:13">
      <c r="A775" s="71">
        <v>2018</v>
      </c>
      <c r="B775" s="80" t="s">
        <v>921</v>
      </c>
      <c r="C775" s="73" t="s">
        <v>1027</v>
      </c>
      <c r="D775" s="9" t="s">
        <v>1249</v>
      </c>
      <c r="E775" s="9" t="s">
        <v>1228</v>
      </c>
      <c r="F775" s="74">
        <v>20386733</v>
      </c>
      <c r="G775" s="75">
        <v>3.4285714285714301E-2</v>
      </c>
      <c r="H775" s="76">
        <v>7.6452731586413496E-4</v>
      </c>
      <c r="I775" s="75">
        <v>-2.7697126022182101</v>
      </c>
      <c r="J775" s="75">
        <v>0.83390110225009995</v>
      </c>
      <c r="K775" s="77">
        <v>6.1092184194698598E-2</v>
      </c>
      <c r="L775" s="75">
        <v>3.1166069930284701</v>
      </c>
      <c r="M775" s="78">
        <v>8.5981763158250707E-2</v>
      </c>
    </row>
    <row r="776" spans="1:13">
      <c r="A776" s="71">
        <v>2018</v>
      </c>
      <c r="B776" s="72" t="s">
        <v>914</v>
      </c>
      <c r="C776" s="73" t="s">
        <v>932</v>
      </c>
      <c r="D776" s="9" t="s">
        <v>1249</v>
      </c>
      <c r="E776" s="9" t="s">
        <v>1228</v>
      </c>
      <c r="F776" s="74">
        <v>20386733</v>
      </c>
      <c r="G776" s="75">
        <v>3.4285714285714301E-2</v>
      </c>
      <c r="H776" s="76">
        <v>4.12600396624189E-4</v>
      </c>
      <c r="I776" s="75">
        <v>0.17062652006270301</v>
      </c>
      <c r="J776" s="75">
        <v>4.8974263838851499E-2</v>
      </c>
      <c r="K776" s="77">
        <v>6.7010762100369006E-2</v>
      </c>
      <c r="L776" s="75">
        <v>3.3844703588843998</v>
      </c>
      <c r="M776" s="78">
        <v>7.9282882336712907E-2</v>
      </c>
    </row>
    <row r="777" spans="1:13">
      <c r="A777" s="71">
        <v>2018</v>
      </c>
      <c r="B777" s="72" t="s">
        <v>914</v>
      </c>
      <c r="C777" s="73" t="s">
        <v>930</v>
      </c>
      <c r="D777" s="9" t="s">
        <v>1249</v>
      </c>
      <c r="E777" s="9" t="s">
        <v>1228</v>
      </c>
      <c r="F777" s="74">
        <v>20386733</v>
      </c>
      <c r="G777" s="75">
        <v>3.4285714285714301E-2</v>
      </c>
      <c r="H777" s="76">
        <v>1.4123796349884999E-4</v>
      </c>
      <c r="I777" s="75">
        <v>0.164527853141679</v>
      </c>
      <c r="J777" s="75">
        <v>4.3949139519586101E-2</v>
      </c>
      <c r="K777" s="77">
        <v>7.6960222472623699E-2</v>
      </c>
      <c r="L777" s="75">
        <v>3.8500485531281101</v>
      </c>
      <c r="M777" s="78">
        <v>8.7928143425824806E-2</v>
      </c>
    </row>
    <row r="778" spans="1:13">
      <c r="A778" s="71">
        <v>2018</v>
      </c>
      <c r="B778" s="72" t="s">
        <v>914</v>
      </c>
      <c r="C778" s="73" t="s">
        <v>1027</v>
      </c>
      <c r="D778" s="9" t="s">
        <v>1249</v>
      </c>
      <c r="E778" s="9" t="s">
        <v>1228</v>
      </c>
      <c r="F778" s="74">
        <v>20386733</v>
      </c>
      <c r="G778" s="75">
        <v>3.4285714285714301E-2</v>
      </c>
      <c r="H778" s="76">
        <v>1.3109327988392901E-4</v>
      </c>
      <c r="I778" s="75">
        <v>-3.2421992439384399</v>
      </c>
      <c r="J778" s="75">
        <v>0.86207032270434802</v>
      </c>
      <c r="K778" s="77">
        <v>7.7646669926790798E-2</v>
      </c>
      <c r="L778" s="75">
        <v>3.8824195705839899</v>
      </c>
      <c r="M778" s="78">
        <v>0.117819271430099</v>
      </c>
    </row>
    <row r="779" spans="1:13">
      <c r="A779" s="71">
        <v>2018</v>
      </c>
      <c r="B779" s="80" t="s">
        <v>921</v>
      </c>
      <c r="C779" s="73" t="s">
        <v>996</v>
      </c>
      <c r="D779" s="9" t="s">
        <v>1250</v>
      </c>
      <c r="E779" s="9" t="s">
        <v>1228</v>
      </c>
      <c r="F779" s="74">
        <v>21234847</v>
      </c>
      <c r="G779" s="75">
        <v>6.6878980891719703E-2</v>
      </c>
      <c r="H779" s="76">
        <v>8.15990990566378E-4</v>
      </c>
      <c r="I779" s="75">
        <v>0.116550243204571</v>
      </c>
      <c r="J779" s="75">
        <v>3.5331570671773498E-2</v>
      </c>
      <c r="K779" s="77">
        <v>6.6963340148955205E-2</v>
      </c>
      <c r="L779" s="75">
        <v>3.0883146363060701</v>
      </c>
      <c r="M779" s="78">
        <v>2.7896903096654699E-2</v>
      </c>
    </row>
    <row r="780" spans="1:13">
      <c r="A780" s="71">
        <v>2018</v>
      </c>
      <c r="B780" s="80" t="s">
        <v>921</v>
      </c>
      <c r="C780" s="73" t="s">
        <v>996</v>
      </c>
      <c r="D780" s="9" t="s">
        <v>1251</v>
      </c>
      <c r="E780" s="9" t="s">
        <v>1228</v>
      </c>
      <c r="F780" s="74">
        <v>21483453</v>
      </c>
      <c r="G780" s="75">
        <v>0.49044585987261102</v>
      </c>
      <c r="H780" s="76">
        <v>5.7475400861740997E-4</v>
      </c>
      <c r="I780" s="75">
        <v>-4.6166157691080602E-2</v>
      </c>
      <c r="J780" s="75">
        <v>1.36207423135259E-2</v>
      </c>
      <c r="K780" s="77">
        <v>7.0559255803699594E-2</v>
      </c>
      <c r="L780" s="75">
        <v>3.2405179910645998</v>
      </c>
      <c r="M780" s="78">
        <v>6.7806905600930098E-2</v>
      </c>
    </row>
    <row r="781" spans="1:13">
      <c r="A781" s="71">
        <v>2018</v>
      </c>
      <c r="B781" s="80" t="s">
        <v>921</v>
      </c>
      <c r="C781" s="73" t="s">
        <v>996</v>
      </c>
      <c r="D781" s="9" t="s">
        <v>1252</v>
      </c>
      <c r="E781" s="9" t="s">
        <v>1228</v>
      </c>
      <c r="F781" s="74">
        <v>21483456</v>
      </c>
      <c r="G781" s="75">
        <v>0.48726114649681501</v>
      </c>
      <c r="H781" s="76">
        <v>5.9471503952932198E-4</v>
      </c>
      <c r="I781" s="75">
        <v>-4.5362710375789601E-2</v>
      </c>
      <c r="J781" s="75">
        <v>1.34182116241376E-2</v>
      </c>
      <c r="K781" s="77">
        <v>7.0209753291396296E-2</v>
      </c>
      <c r="L781" s="75">
        <v>3.22569107864885</v>
      </c>
      <c r="M781" s="78">
        <v>7.55482769353189E-3</v>
      </c>
    </row>
    <row r="782" spans="1:13">
      <c r="A782" s="71">
        <v>2018</v>
      </c>
      <c r="B782" s="80" t="s">
        <v>921</v>
      </c>
      <c r="C782" s="73" t="s">
        <v>996</v>
      </c>
      <c r="D782" s="9" t="s">
        <v>1253</v>
      </c>
      <c r="E782" s="9" t="s">
        <v>1228</v>
      </c>
      <c r="F782" s="74">
        <v>21483500</v>
      </c>
      <c r="G782" s="75">
        <v>0.49044585987261102</v>
      </c>
      <c r="H782" s="76">
        <v>5.6689072821995603E-4</v>
      </c>
      <c r="I782" s="75">
        <v>-4.594581346723E-2</v>
      </c>
      <c r="J782" s="75">
        <v>1.35417036123555E-2</v>
      </c>
      <c r="K782" s="77">
        <v>7.0700230380436296E-2</v>
      </c>
      <c r="L782" s="75">
        <v>3.2465006460533798</v>
      </c>
      <c r="M782" s="78">
        <v>5.2758546480137503E-2</v>
      </c>
    </row>
    <row r="783" spans="1:13">
      <c r="A783" s="71">
        <v>2018</v>
      </c>
      <c r="B783" s="80" t="s">
        <v>921</v>
      </c>
      <c r="C783" s="73" t="s">
        <v>930</v>
      </c>
      <c r="D783" s="9" t="s">
        <v>1254</v>
      </c>
      <c r="E783" s="9" t="s">
        <v>1228</v>
      </c>
      <c r="F783" s="74">
        <v>21513601</v>
      </c>
      <c r="G783" s="75">
        <v>0.105714285714286</v>
      </c>
      <c r="H783" s="76">
        <v>6.4387127918284401E-4</v>
      </c>
      <c r="I783" s="75">
        <v>-8.4380031311106302E-2</v>
      </c>
      <c r="J783" s="75">
        <v>2.5066922413500201E-2</v>
      </c>
      <c r="K783" s="77">
        <v>6.2698171903868505E-2</v>
      </c>
      <c r="L783" s="75">
        <v>3.19120094681438</v>
      </c>
      <c r="M783" s="78">
        <v>2.82789187435236E-2</v>
      </c>
    </row>
    <row r="784" spans="1:13">
      <c r="A784" s="71">
        <v>2018</v>
      </c>
      <c r="B784" s="80" t="s">
        <v>921</v>
      </c>
      <c r="C784" s="73" t="s">
        <v>936</v>
      </c>
      <c r="D784" s="9" t="s">
        <v>1254</v>
      </c>
      <c r="E784" s="9" t="s">
        <v>1228</v>
      </c>
      <c r="F784" s="74">
        <v>21513601</v>
      </c>
      <c r="G784" s="75">
        <v>0.105714285714286</v>
      </c>
      <c r="H784" s="76">
        <v>6.0276442817340005E-4</v>
      </c>
      <c r="I784" s="75">
        <v>-2.1127225517661898</v>
      </c>
      <c r="J784" s="75">
        <v>0.624467978645179</v>
      </c>
      <c r="K784" s="77">
        <v>6.3314171402542002E-2</v>
      </c>
      <c r="L784" s="75">
        <v>3.21985238526225</v>
      </c>
      <c r="M784" s="78">
        <v>4.0867961181810401E-2</v>
      </c>
    </row>
    <row r="785" spans="1:13">
      <c r="A785" s="71">
        <v>2018</v>
      </c>
      <c r="B785" s="80" t="s">
        <v>921</v>
      </c>
      <c r="C785" s="73" t="s">
        <v>918</v>
      </c>
      <c r="D785" s="9" t="s">
        <v>1254</v>
      </c>
      <c r="E785" s="9" t="s">
        <v>1228</v>
      </c>
      <c r="F785" s="74">
        <v>21513601</v>
      </c>
      <c r="G785" s="75">
        <v>0.105714285714286</v>
      </c>
      <c r="H785" s="76">
        <v>4.0219438808306902E-4</v>
      </c>
      <c r="I785" s="75">
        <v>-2.5026372517700199</v>
      </c>
      <c r="J785" s="75">
        <v>0.71793251947624304</v>
      </c>
      <c r="K785" s="77">
        <v>6.7081029036692899E-2</v>
      </c>
      <c r="L785" s="75">
        <v>3.39556399351441</v>
      </c>
      <c r="M785" s="78">
        <v>4.5597374020396403E-2</v>
      </c>
    </row>
    <row r="786" spans="1:13">
      <c r="A786" s="71">
        <v>2018</v>
      </c>
      <c r="B786" s="72" t="s">
        <v>914</v>
      </c>
      <c r="C786" s="73" t="s">
        <v>936</v>
      </c>
      <c r="D786" s="9" t="s">
        <v>1254</v>
      </c>
      <c r="E786" s="9" t="s">
        <v>1228</v>
      </c>
      <c r="F786" s="74">
        <v>21513601</v>
      </c>
      <c r="G786" s="75">
        <v>0.105714285714286</v>
      </c>
      <c r="H786" s="76">
        <v>2.5415411283895799E-4</v>
      </c>
      <c r="I786" s="75">
        <v>-2.1540270214510602</v>
      </c>
      <c r="J786" s="75">
        <v>0.59771700413302398</v>
      </c>
      <c r="K786" s="77">
        <v>7.15249871804228E-2</v>
      </c>
      <c r="L786" s="75">
        <v>3.5949028579509998</v>
      </c>
      <c r="M786" s="78">
        <v>4.2481547639190098E-2</v>
      </c>
    </row>
    <row r="787" spans="1:13">
      <c r="A787" s="71">
        <v>2018</v>
      </c>
      <c r="B787" s="72" t="s">
        <v>914</v>
      </c>
      <c r="C787" s="73" t="s">
        <v>918</v>
      </c>
      <c r="D787" s="9" t="s">
        <v>1254</v>
      </c>
      <c r="E787" s="9" t="s">
        <v>1228</v>
      </c>
      <c r="F787" s="74">
        <v>21513601</v>
      </c>
      <c r="G787" s="75">
        <v>0.105714285714286</v>
      </c>
      <c r="H787" s="76">
        <v>1.70130045147744E-4</v>
      </c>
      <c r="I787" s="75">
        <v>-2.5355922214491899</v>
      </c>
      <c r="J787" s="75">
        <v>0.68531374120114197</v>
      </c>
      <c r="K787" s="77">
        <v>7.5243054283199703E-2</v>
      </c>
      <c r="L787" s="75">
        <v>3.76921898274475</v>
      </c>
      <c r="M787" s="78">
        <v>4.6806141822389298E-2</v>
      </c>
    </row>
    <row r="788" spans="1:13">
      <c r="A788" s="71">
        <v>2018</v>
      </c>
      <c r="B788" s="80" t="s">
        <v>921</v>
      </c>
      <c r="C788" s="73" t="s">
        <v>932</v>
      </c>
      <c r="D788" s="9" t="s">
        <v>1254</v>
      </c>
      <c r="E788" s="9" t="s">
        <v>1228</v>
      </c>
      <c r="F788" s="74">
        <v>21513601</v>
      </c>
      <c r="G788" s="75">
        <v>0.105714285714286</v>
      </c>
      <c r="H788" s="76">
        <v>1.35007303776528E-4</v>
      </c>
      <c r="I788" s="75">
        <v>-0.104354134454682</v>
      </c>
      <c r="J788" s="75">
        <v>2.78410896381951E-2</v>
      </c>
      <c r="K788" s="77">
        <v>7.7142337507679501E-2</v>
      </c>
      <c r="L788" s="75">
        <v>3.86964273591951</v>
      </c>
      <c r="M788" s="78">
        <v>3.6261025165579497E-2</v>
      </c>
    </row>
    <row r="789" spans="1:13">
      <c r="A789" s="71">
        <v>2018</v>
      </c>
      <c r="B789" s="80" t="s">
        <v>921</v>
      </c>
      <c r="C789" s="73" t="s">
        <v>996</v>
      </c>
      <c r="D789" s="9" t="s">
        <v>1255</v>
      </c>
      <c r="E789" s="9" t="s">
        <v>1228</v>
      </c>
      <c r="F789" s="74">
        <v>22227725</v>
      </c>
      <c r="G789" s="75">
        <v>6.6878980891719703E-2</v>
      </c>
      <c r="H789" s="76">
        <v>8.15990990566378E-4</v>
      </c>
      <c r="I789" s="75">
        <v>0.116550243204571</v>
      </c>
      <c r="J789" s="75">
        <v>3.5331570671773498E-2</v>
      </c>
      <c r="K789" s="77">
        <v>6.6963340148955205E-2</v>
      </c>
      <c r="L789" s="75">
        <v>3.0883146363060701</v>
      </c>
      <c r="M789" s="78">
        <v>4.5196099988993599E-2</v>
      </c>
    </row>
    <row r="790" spans="1:13">
      <c r="A790" s="71">
        <v>2018</v>
      </c>
      <c r="B790" s="80" t="s">
        <v>921</v>
      </c>
      <c r="C790" s="73" t="s">
        <v>996</v>
      </c>
      <c r="D790" s="9" t="s">
        <v>1256</v>
      </c>
      <c r="E790" s="9" t="s">
        <v>1228</v>
      </c>
      <c r="F790" s="74">
        <v>22589264</v>
      </c>
      <c r="G790" s="75">
        <v>6.6878980891719703E-2</v>
      </c>
      <c r="H790" s="76">
        <v>8.15990990566378E-4</v>
      </c>
      <c r="I790" s="75">
        <v>0.116550243204571</v>
      </c>
      <c r="J790" s="75">
        <v>3.5331570671773498E-2</v>
      </c>
      <c r="K790" s="77">
        <v>6.6963340148955205E-2</v>
      </c>
      <c r="L790" s="75">
        <v>3.0883146363060701</v>
      </c>
      <c r="M790" s="78">
        <v>0.27226754027852401</v>
      </c>
    </row>
    <row r="791" spans="1:13">
      <c r="A791" s="71">
        <v>2018</v>
      </c>
      <c r="B791" s="72" t="s">
        <v>914</v>
      </c>
      <c r="C791" s="73" t="s">
        <v>996</v>
      </c>
      <c r="D791" s="9" t="s">
        <v>1257</v>
      </c>
      <c r="E791" s="9" t="s">
        <v>1228</v>
      </c>
      <c r="F791" s="74">
        <v>22618397</v>
      </c>
      <c r="G791" s="75">
        <v>0.452229299363057</v>
      </c>
      <c r="H791" s="76">
        <v>8.5316012347912604E-5</v>
      </c>
      <c r="I791" s="75">
        <v>-6.3300662539017602E-2</v>
      </c>
      <c r="J791" s="75">
        <v>1.64360533438427E-2</v>
      </c>
      <c r="K791" s="77">
        <v>9.0150484088718799E-2</v>
      </c>
      <c r="L791" s="75">
        <v>4.0689694515790196</v>
      </c>
      <c r="M791" s="78">
        <v>3.0647979383726501E-2</v>
      </c>
    </row>
    <row r="792" spans="1:13">
      <c r="A792" s="71">
        <v>2018</v>
      </c>
      <c r="B792" s="80" t="s">
        <v>921</v>
      </c>
      <c r="C792" s="73" t="s">
        <v>996</v>
      </c>
      <c r="D792" s="9" t="s">
        <v>1257</v>
      </c>
      <c r="E792" s="9" t="s">
        <v>1228</v>
      </c>
      <c r="F792" s="74">
        <v>22618397</v>
      </c>
      <c r="G792" s="75">
        <v>0.452229299363057</v>
      </c>
      <c r="H792" s="76">
        <v>5.5814736399179602E-5</v>
      </c>
      <c r="I792" s="75">
        <v>-7.6197279526303105E-2</v>
      </c>
      <c r="J792" s="75">
        <v>1.93577278210561E-2</v>
      </c>
      <c r="K792" s="77">
        <v>9.3975927192199202E-2</v>
      </c>
      <c r="L792" s="75">
        <v>4.2532511219960103</v>
      </c>
      <c r="M792" s="78">
        <v>4.44083122088531E-2</v>
      </c>
    </row>
    <row r="793" spans="1:13">
      <c r="A793" s="71">
        <v>2018</v>
      </c>
      <c r="B793" s="72" t="s">
        <v>914</v>
      </c>
      <c r="C793" s="73" t="s">
        <v>932</v>
      </c>
      <c r="D793" s="9" t="s">
        <v>1258</v>
      </c>
      <c r="E793" s="9" t="s">
        <v>1228</v>
      </c>
      <c r="F793" s="74">
        <v>23891559</v>
      </c>
      <c r="G793" s="75">
        <v>0.06</v>
      </c>
      <c r="H793" s="76">
        <v>1.5947460085208399E-4</v>
      </c>
      <c r="I793" s="75">
        <v>0.13781881402392401</v>
      </c>
      <c r="J793" s="75">
        <v>3.7096462845959501E-2</v>
      </c>
      <c r="K793" s="77">
        <v>7.5840299050937005E-2</v>
      </c>
      <c r="L793" s="75">
        <v>3.7973084761689102</v>
      </c>
      <c r="M793" s="78">
        <v>3.9435910748734301E-2</v>
      </c>
    </row>
    <row r="794" spans="1:13">
      <c r="A794" s="71">
        <v>2018</v>
      </c>
      <c r="B794" s="72" t="s">
        <v>914</v>
      </c>
      <c r="C794" s="73" t="s">
        <v>930</v>
      </c>
      <c r="D794" s="9" t="s">
        <v>1258</v>
      </c>
      <c r="E794" s="9" t="s">
        <v>1228</v>
      </c>
      <c r="F794" s="74">
        <v>23891559</v>
      </c>
      <c r="G794" s="75">
        <v>0.06</v>
      </c>
      <c r="H794" s="76">
        <v>1.24669642135974E-4</v>
      </c>
      <c r="I794" s="75">
        <v>0.12558989000251899</v>
      </c>
      <c r="J794" s="75">
        <v>3.3290089396031897E-2</v>
      </c>
      <c r="K794" s="77">
        <v>7.8108962273252799E-2</v>
      </c>
      <c r="L794" s="75">
        <v>3.9042392871623899</v>
      </c>
      <c r="M794" s="78">
        <v>3.9061318294904099E-2</v>
      </c>
    </row>
    <row r="795" spans="1:13">
      <c r="A795" s="71">
        <v>2018</v>
      </c>
      <c r="B795" s="72" t="s">
        <v>914</v>
      </c>
      <c r="C795" s="73" t="s">
        <v>932</v>
      </c>
      <c r="D795" s="9" t="s">
        <v>1259</v>
      </c>
      <c r="E795" s="9" t="s">
        <v>1228</v>
      </c>
      <c r="F795" s="74">
        <v>24035327</v>
      </c>
      <c r="G795" s="75">
        <v>6.2857142857142903E-2</v>
      </c>
      <c r="H795" s="76">
        <v>1.80257460003952E-4</v>
      </c>
      <c r="I795" s="75">
        <v>0.13080883511293401</v>
      </c>
      <c r="J795" s="75">
        <v>3.5485974983399601E-2</v>
      </c>
      <c r="K795" s="77">
        <v>7.4708663043897103E-2</v>
      </c>
      <c r="L795" s="75">
        <v>3.74410675284149</v>
      </c>
      <c r="M795" s="78">
        <v>0.171838572095799</v>
      </c>
    </row>
    <row r="796" spans="1:13">
      <c r="A796" s="71">
        <v>2018</v>
      </c>
      <c r="B796" s="72" t="s">
        <v>914</v>
      </c>
      <c r="C796" s="73" t="s">
        <v>930</v>
      </c>
      <c r="D796" s="9" t="s">
        <v>1259</v>
      </c>
      <c r="E796" s="9" t="s">
        <v>1228</v>
      </c>
      <c r="F796" s="74">
        <v>24035327</v>
      </c>
      <c r="G796" s="75">
        <v>6.2857142857142903E-2</v>
      </c>
      <c r="H796" s="76">
        <v>1.34389700171954E-4</v>
      </c>
      <c r="I796" s="75">
        <v>0.119582964686533</v>
      </c>
      <c r="J796" s="75">
        <v>3.18448495860136E-2</v>
      </c>
      <c r="K796" s="77">
        <v>7.7418035735954405E-2</v>
      </c>
      <c r="L796" s="75">
        <v>3.8716340149867698</v>
      </c>
      <c r="M796" s="78">
        <v>0.17129623170939501</v>
      </c>
    </row>
    <row r="797" spans="1:13">
      <c r="A797" s="79">
        <v>2017</v>
      </c>
      <c r="B797" s="80" t="s">
        <v>921</v>
      </c>
      <c r="C797" s="73" t="s">
        <v>927</v>
      </c>
      <c r="D797" s="9" t="s">
        <v>1260</v>
      </c>
      <c r="E797" s="9" t="s">
        <v>1228</v>
      </c>
      <c r="F797" s="74">
        <v>24035391</v>
      </c>
      <c r="G797" s="75">
        <v>0.105691056910569</v>
      </c>
      <c r="H797" s="76">
        <v>7.9417345057676699E-4</v>
      </c>
      <c r="I797" s="75">
        <v>-32.889807441502001</v>
      </c>
      <c r="J797" s="75">
        <v>9.89235920890453</v>
      </c>
      <c r="K797" s="77">
        <v>4.3940678278255499E-2</v>
      </c>
      <c r="L797" s="75">
        <v>3.1000846356059801</v>
      </c>
      <c r="M797" s="78">
        <v>1.3133542105019999E-2</v>
      </c>
    </row>
    <row r="798" spans="1:13">
      <c r="A798" s="79">
        <v>2017</v>
      </c>
      <c r="B798" s="72" t="s">
        <v>914</v>
      </c>
      <c r="C798" s="73" t="s">
        <v>944</v>
      </c>
      <c r="D798" s="9" t="s">
        <v>1260</v>
      </c>
      <c r="E798" s="9" t="s">
        <v>1228</v>
      </c>
      <c r="F798" s="74">
        <v>24035391</v>
      </c>
      <c r="G798" s="75">
        <v>0.105691056910569</v>
      </c>
      <c r="H798" s="76">
        <v>4.4878633661553499E-4</v>
      </c>
      <c r="I798" s="75">
        <v>-1.4736118150162401</v>
      </c>
      <c r="J798" s="75">
        <v>0.42390011231532898</v>
      </c>
      <c r="K798" s="77">
        <v>4.79380423125466E-2</v>
      </c>
      <c r="L798" s="75">
        <v>3.34796037372785</v>
      </c>
      <c r="M798" s="78">
        <v>1.2938559706605301E-2</v>
      </c>
    </row>
    <row r="799" spans="1:13">
      <c r="A799" s="79">
        <v>2017</v>
      </c>
      <c r="B799" s="72" t="s">
        <v>914</v>
      </c>
      <c r="C799" s="73" t="s">
        <v>927</v>
      </c>
      <c r="D799" s="9" t="s">
        <v>1260</v>
      </c>
      <c r="E799" s="9" t="s">
        <v>1228</v>
      </c>
      <c r="F799" s="74">
        <v>24035391</v>
      </c>
      <c r="G799" s="75">
        <v>0.105691056910569</v>
      </c>
      <c r="H799" s="76">
        <v>9.7031067933084003E-5</v>
      </c>
      <c r="I799" s="75">
        <v>-38.989838491537199</v>
      </c>
      <c r="J799" s="75">
        <v>10.1281344756602</v>
      </c>
      <c r="K799" s="77">
        <v>5.8464582089510199E-2</v>
      </c>
      <c r="L799" s="75">
        <v>4.0130891887069504</v>
      </c>
      <c r="M799" s="78">
        <v>1.8457041191327898E-2</v>
      </c>
    </row>
    <row r="800" spans="1:13">
      <c r="A800" s="79">
        <v>2017</v>
      </c>
      <c r="B800" s="72" t="s">
        <v>914</v>
      </c>
      <c r="C800" s="73" t="s">
        <v>944</v>
      </c>
      <c r="D800" s="9" t="s">
        <v>1261</v>
      </c>
      <c r="E800" s="9" t="s">
        <v>1228</v>
      </c>
      <c r="F800" s="74">
        <v>25031037</v>
      </c>
      <c r="G800" s="75">
        <v>3.8617886178861797E-2</v>
      </c>
      <c r="H800" s="76">
        <v>5.1391278365756001E-4</v>
      </c>
      <c r="I800" s="75">
        <v>-2.1314186639644301</v>
      </c>
      <c r="J800" s="75">
        <v>0.61935564836322199</v>
      </c>
      <c r="K800" s="77">
        <v>4.7001346320654599E-2</v>
      </c>
      <c r="L800" s="75">
        <v>3.2891105790400998</v>
      </c>
      <c r="M800" s="78">
        <v>0.20265391941088101</v>
      </c>
    </row>
    <row r="801" spans="1:13">
      <c r="A801" s="71">
        <v>2018</v>
      </c>
      <c r="B801" s="80" t="s">
        <v>921</v>
      </c>
      <c r="C801" s="73" t="s">
        <v>996</v>
      </c>
      <c r="D801" s="9" t="s">
        <v>1261</v>
      </c>
      <c r="E801" s="9" t="s">
        <v>1228</v>
      </c>
      <c r="F801" s="74">
        <v>25031037</v>
      </c>
      <c r="G801" s="75">
        <v>5.4140127388534999E-2</v>
      </c>
      <c r="H801" s="76">
        <v>4.0950456654599099E-4</v>
      </c>
      <c r="I801" s="75">
        <v>0.134023697527833</v>
      </c>
      <c r="J801" s="75">
        <v>3.8571032027639299E-2</v>
      </c>
      <c r="K801" s="77">
        <v>7.4019959786862793E-2</v>
      </c>
      <c r="L801" s="75">
        <v>3.3877412508884999</v>
      </c>
      <c r="M801" s="78">
        <v>0.58135695375213303</v>
      </c>
    </row>
    <row r="802" spans="1:13">
      <c r="A802" s="81">
        <v>2019</v>
      </c>
      <c r="B802" s="72" t="s">
        <v>914</v>
      </c>
      <c r="C802" s="73" t="s">
        <v>948</v>
      </c>
      <c r="D802" s="9" t="s">
        <v>1262</v>
      </c>
      <c r="E802" s="9" t="s">
        <v>1228</v>
      </c>
      <c r="F802" s="74">
        <v>25994225</v>
      </c>
      <c r="G802" s="75">
        <v>5.1162790697674397E-2</v>
      </c>
      <c r="H802" s="76">
        <v>2.5088011204962699E-4</v>
      </c>
      <c r="I802" s="75">
        <v>4.5729137066507297</v>
      </c>
      <c r="J802" s="75">
        <v>1.2642696599579999</v>
      </c>
      <c r="K802" s="77">
        <v>5.9036619980542701E-2</v>
      </c>
      <c r="L802" s="75">
        <v>3.60053376502833</v>
      </c>
      <c r="M802" s="78">
        <v>5.1694810185327199E-2</v>
      </c>
    </row>
    <row r="803" spans="1:13">
      <c r="A803" s="81">
        <v>2019</v>
      </c>
      <c r="B803" s="80" t="s">
        <v>921</v>
      </c>
      <c r="C803" s="73" t="s">
        <v>966</v>
      </c>
      <c r="D803" s="9" t="s">
        <v>1263</v>
      </c>
      <c r="E803" s="9" t="s">
        <v>1228</v>
      </c>
      <c r="F803" s="74">
        <v>27502088</v>
      </c>
      <c r="G803" s="75">
        <v>0.35581395348837203</v>
      </c>
      <c r="H803" s="76">
        <v>2.5966012109101102E-4</v>
      </c>
      <c r="I803" s="75">
        <v>-0.15517291631381</v>
      </c>
      <c r="J803" s="75">
        <v>4.3040226889818997E-2</v>
      </c>
      <c r="K803" s="77">
        <v>5.86654514841006E-2</v>
      </c>
      <c r="L803" s="75">
        <v>3.58559474471032</v>
      </c>
      <c r="M803" s="78">
        <v>0.106532178750218</v>
      </c>
    </row>
    <row r="804" spans="1:13">
      <c r="A804" s="79">
        <v>2017</v>
      </c>
      <c r="B804" s="72" t="s">
        <v>914</v>
      </c>
      <c r="C804" s="73" t="s">
        <v>944</v>
      </c>
      <c r="D804" s="9" t="s">
        <v>1264</v>
      </c>
      <c r="E804" s="9" t="s">
        <v>1228</v>
      </c>
      <c r="F804" s="74">
        <v>27594027</v>
      </c>
      <c r="G804" s="75">
        <v>4.2682926829268303E-2</v>
      </c>
      <c r="H804" s="76">
        <v>5.0729428997806905E-4</v>
      </c>
      <c r="I804" s="75">
        <v>-1.97620662922526</v>
      </c>
      <c r="J804" s="75">
        <v>0.573693389897452</v>
      </c>
      <c r="K804" s="77">
        <v>4.7090979699321397E-2</v>
      </c>
      <c r="L804" s="75">
        <v>3.2947400260030602</v>
      </c>
      <c r="M804" s="78">
        <v>0.11521800074721</v>
      </c>
    </row>
    <row r="805" spans="1:13">
      <c r="A805" s="79">
        <v>2017</v>
      </c>
      <c r="B805" s="72" t="s">
        <v>914</v>
      </c>
      <c r="C805" s="73" t="s">
        <v>944</v>
      </c>
      <c r="D805" s="9" t="s">
        <v>1265</v>
      </c>
      <c r="E805" s="9" t="s">
        <v>1228</v>
      </c>
      <c r="F805" s="74">
        <v>27594102</v>
      </c>
      <c r="G805" s="75">
        <v>4.2682926829268303E-2</v>
      </c>
      <c r="H805" s="76">
        <v>5.0729428997806905E-4</v>
      </c>
      <c r="I805" s="75">
        <v>-1.97620662922526</v>
      </c>
      <c r="J805" s="75">
        <v>0.573693389897452</v>
      </c>
      <c r="K805" s="77">
        <v>4.7090979699321397E-2</v>
      </c>
      <c r="L805" s="75">
        <v>3.2947400260030602</v>
      </c>
      <c r="M805" s="78">
        <v>8.8814353072495897E-2</v>
      </c>
    </row>
    <row r="806" spans="1:13">
      <c r="A806" s="79">
        <v>2017</v>
      </c>
      <c r="B806" s="80" t="s">
        <v>921</v>
      </c>
      <c r="C806" s="73" t="s">
        <v>1005</v>
      </c>
      <c r="D806" s="9" t="s">
        <v>1266</v>
      </c>
      <c r="E806" s="9" t="s">
        <v>1228</v>
      </c>
      <c r="F806" s="74">
        <v>31992416</v>
      </c>
      <c r="G806" s="75">
        <v>2.9513888888888899E-2</v>
      </c>
      <c r="H806" s="76">
        <v>5.56840909435646E-4</v>
      </c>
      <c r="I806" s="75">
        <v>0.192157847655613</v>
      </c>
      <c r="J806" s="75">
        <v>5.6127694315770603E-2</v>
      </c>
      <c r="K806" s="77">
        <v>3.9880624241844798E-2</v>
      </c>
      <c r="L806" s="75">
        <v>3.2542688659091499</v>
      </c>
      <c r="M806" s="78">
        <v>5.1975929495856103E-2</v>
      </c>
    </row>
    <row r="807" spans="1:13">
      <c r="A807" s="79">
        <v>2017</v>
      </c>
      <c r="B807" s="72" t="s">
        <v>914</v>
      </c>
      <c r="C807" s="73" t="s">
        <v>1005</v>
      </c>
      <c r="D807" s="9" t="s">
        <v>1266</v>
      </c>
      <c r="E807" s="9" t="s">
        <v>1228</v>
      </c>
      <c r="F807" s="74">
        <v>31992416</v>
      </c>
      <c r="G807" s="75">
        <v>2.9513888888888899E-2</v>
      </c>
      <c r="H807" s="76">
        <v>1.5691074937831801E-4</v>
      </c>
      <c r="I807" s="75">
        <v>0.198412335462995</v>
      </c>
      <c r="J807" s="75">
        <v>5.3011075592091797E-2</v>
      </c>
      <c r="K807" s="77">
        <v>4.74779492151544E-2</v>
      </c>
      <c r="L807" s="75">
        <v>3.8043473034763098</v>
      </c>
      <c r="M807" s="78">
        <v>5.5414491413672502E-2</v>
      </c>
    </row>
    <row r="808" spans="1:13">
      <c r="A808" s="71">
        <v>2018</v>
      </c>
      <c r="B808" s="72" t="s">
        <v>914</v>
      </c>
      <c r="C808" s="73" t="s">
        <v>932</v>
      </c>
      <c r="D808" s="9" t="s">
        <v>1267</v>
      </c>
      <c r="E808" s="9" t="s">
        <v>1228</v>
      </c>
      <c r="F808" s="74">
        <v>32391274</v>
      </c>
      <c r="G808" s="75">
        <v>0.28000000000000003</v>
      </c>
      <c r="H808" s="76">
        <v>7.0069772104503403E-4</v>
      </c>
      <c r="I808" s="75">
        <v>6.6477882819865497E-2</v>
      </c>
      <c r="J808" s="75">
        <v>1.9855497361816899E-2</v>
      </c>
      <c r="K808" s="77">
        <v>6.2046829296627699E-2</v>
      </c>
      <c r="L808" s="75">
        <v>3.1544692950070301</v>
      </c>
      <c r="M808" s="78">
        <v>1.76157133871261E-2</v>
      </c>
    </row>
    <row r="809" spans="1:13">
      <c r="A809" s="71">
        <v>2018</v>
      </c>
      <c r="B809" s="80" t="s">
        <v>921</v>
      </c>
      <c r="C809" s="73" t="s">
        <v>932</v>
      </c>
      <c r="D809" s="9" t="s">
        <v>1267</v>
      </c>
      <c r="E809" s="9" t="s">
        <v>1228</v>
      </c>
      <c r="F809" s="74">
        <v>32391274</v>
      </c>
      <c r="G809" s="75">
        <v>0.28000000000000003</v>
      </c>
      <c r="H809" s="76">
        <v>3.628057974618E-4</v>
      </c>
      <c r="I809" s="75">
        <v>6.6307301262744603E-2</v>
      </c>
      <c r="J809" s="75">
        <v>1.8882636616032501E-2</v>
      </c>
      <c r="K809" s="77">
        <v>6.8037514701521001E-2</v>
      </c>
      <c r="L809" s="75">
        <v>3.4403257817399702</v>
      </c>
      <c r="M809" s="78">
        <v>1.7525425898996898E-2</v>
      </c>
    </row>
    <row r="810" spans="1:13">
      <c r="A810" s="81">
        <v>2019</v>
      </c>
      <c r="B810" s="80" t="s">
        <v>921</v>
      </c>
      <c r="C810" s="73" t="s">
        <v>957</v>
      </c>
      <c r="D810" s="9" t="s">
        <v>1268</v>
      </c>
      <c r="E810" s="9" t="s">
        <v>1228</v>
      </c>
      <c r="F810" s="74">
        <v>32676855</v>
      </c>
      <c r="G810" s="75">
        <v>9.5348837209302303E-2</v>
      </c>
      <c r="H810" s="76">
        <v>7.8312600514008398E-4</v>
      </c>
      <c r="I810" s="75">
        <v>-1.9893889327817</v>
      </c>
      <c r="J810" s="75">
        <v>0.59852442316864196</v>
      </c>
      <c r="K810" s="77">
        <v>5.0087208593873202E-2</v>
      </c>
      <c r="L810" s="75">
        <v>3.1061683542456402</v>
      </c>
      <c r="M810" s="78">
        <v>0.118653774086119</v>
      </c>
    </row>
    <row r="811" spans="1:13">
      <c r="A811" s="81">
        <v>2019</v>
      </c>
      <c r="B811" s="72" t="s">
        <v>914</v>
      </c>
      <c r="C811" s="73" t="s">
        <v>959</v>
      </c>
      <c r="D811" s="9" t="s">
        <v>1268</v>
      </c>
      <c r="E811" s="9" t="s">
        <v>1228</v>
      </c>
      <c r="F811" s="74">
        <v>32676855</v>
      </c>
      <c r="G811" s="75">
        <v>9.5348837209302303E-2</v>
      </c>
      <c r="H811" s="76">
        <v>6.5282772238099598E-4</v>
      </c>
      <c r="I811" s="75">
        <v>-1.60693221590071</v>
      </c>
      <c r="J811" s="75">
        <v>0.47621029168977702</v>
      </c>
      <c r="K811" s="77">
        <v>5.1583338220336998E-2</v>
      </c>
      <c r="L811" s="75">
        <v>3.1852014115129998</v>
      </c>
      <c r="M811" s="78">
        <v>0.10892398285263701</v>
      </c>
    </row>
    <row r="812" spans="1:13">
      <c r="A812" s="81">
        <v>2019</v>
      </c>
      <c r="B812" s="80" t="s">
        <v>921</v>
      </c>
      <c r="C812" s="73" t="s">
        <v>959</v>
      </c>
      <c r="D812" s="9" t="s">
        <v>1268</v>
      </c>
      <c r="E812" s="9" t="s">
        <v>1228</v>
      </c>
      <c r="F812" s="74">
        <v>32676855</v>
      </c>
      <c r="G812" s="75">
        <v>9.5348837209302303E-2</v>
      </c>
      <c r="H812" s="76">
        <v>3.2499138083379598E-4</v>
      </c>
      <c r="I812" s="75">
        <v>-1.72607055817613</v>
      </c>
      <c r="J812" s="75">
        <v>0.48623091724902001</v>
      </c>
      <c r="K812" s="77">
        <v>5.6928274006186101E-2</v>
      </c>
      <c r="L812" s="75">
        <v>3.48812815688561</v>
      </c>
      <c r="M812" s="78">
        <v>0.125674014269192</v>
      </c>
    </row>
    <row r="813" spans="1:13">
      <c r="A813" s="71">
        <v>2018</v>
      </c>
      <c r="B813" s="80" t="s">
        <v>921</v>
      </c>
      <c r="C813" s="73" t="s">
        <v>996</v>
      </c>
      <c r="D813" s="9" t="s">
        <v>1269</v>
      </c>
      <c r="E813" s="9" t="s">
        <v>1228</v>
      </c>
      <c r="F813" s="74">
        <v>33640743</v>
      </c>
      <c r="G813" s="75">
        <v>2.54777070063694E-2</v>
      </c>
      <c r="H813" s="76">
        <v>6.7716104580137595E-4</v>
      </c>
      <c r="I813" s="75">
        <v>0.155835101850376</v>
      </c>
      <c r="J813" s="75">
        <v>4.6555321637284798E-2</v>
      </c>
      <c r="K813" s="77">
        <v>6.8879099397610097E-2</v>
      </c>
      <c r="L813" s="75">
        <v>3.1693080329613599</v>
      </c>
      <c r="M813" s="78">
        <v>0.124541673213434</v>
      </c>
    </row>
    <row r="814" spans="1:13">
      <c r="A814" s="71">
        <v>2018</v>
      </c>
      <c r="B814" s="72" t="s">
        <v>914</v>
      </c>
      <c r="C814" s="73" t="s">
        <v>996</v>
      </c>
      <c r="D814" s="9" t="s">
        <v>1269</v>
      </c>
      <c r="E814" s="9" t="s">
        <v>1228</v>
      </c>
      <c r="F814" s="74">
        <v>33640743</v>
      </c>
      <c r="G814" s="75">
        <v>2.54777070063694E-2</v>
      </c>
      <c r="H814" s="76">
        <v>4.6095690938923698E-4</v>
      </c>
      <c r="I814" s="75">
        <v>0.15295009009621799</v>
      </c>
      <c r="J814" s="75">
        <v>4.4324711328326799E-2</v>
      </c>
      <c r="K814" s="77">
        <v>7.3037055642926701E-2</v>
      </c>
      <c r="L814" s="75">
        <v>3.3363396708991799</v>
      </c>
      <c r="M814" s="78">
        <v>0.11997302025223</v>
      </c>
    </row>
    <row r="815" spans="1:13">
      <c r="A815" s="81">
        <v>2019</v>
      </c>
      <c r="B815" s="72" t="s">
        <v>914</v>
      </c>
      <c r="C815" s="73" t="s">
        <v>922</v>
      </c>
      <c r="D815" s="9" t="s">
        <v>1270</v>
      </c>
      <c r="E815" s="9" t="s">
        <v>1228</v>
      </c>
      <c r="F815" s="74">
        <v>34081891</v>
      </c>
      <c r="G815" s="75">
        <v>3.0232558139534901E-2</v>
      </c>
      <c r="H815" s="76">
        <v>9.7814557033209203E-4</v>
      </c>
      <c r="I815" s="75">
        <v>2.5848993331611099</v>
      </c>
      <c r="J815" s="75">
        <v>0.79134133756165503</v>
      </c>
      <c r="K815" s="77">
        <v>4.841603579019E-2</v>
      </c>
      <c r="L815" s="75">
        <v>3.00959650749521</v>
      </c>
      <c r="M815" s="78">
        <v>4.2789549661377303E-2</v>
      </c>
    </row>
    <row r="816" spans="1:13">
      <c r="A816" s="81">
        <v>2019</v>
      </c>
      <c r="B816" s="80" t="s">
        <v>921</v>
      </c>
      <c r="C816" s="73" t="s">
        <v>922</v>
      </c>
      <c r="D816" s="9" t="s">
        <v>1270</v>
      </c>
      <c r="E816" s="9" t="s">
        <v>1228</v>
      </c>
      <c r="F816" s="74">
        <v>34081891</v>
      </c>
      <c r="G816" s="75">
        <v>3.0232558139534901E-2</v>
      </c>
      <c r="H816" s="76">
        <v>8.1115409340606697E-4</v>
      </c>
      <c r="I816" s="75">
        <v>2.7085199087451501</v>
      </c>
      <c r="J816" s="75">
        <v>0.81718181839695203</v>
      </c>
      <c r="K816" s="77">
        <v>4.9812698348158303E-2</v>
      </c>
      <c r="L816" s="75">
        <v>3.0908966358516898</v>
      </c>
      <c r="M816" s="78">
        <v>4.6980162120415898E-2</v>
      </c>
    </row>
    <row r="817" spans="1:13">
      <c r="A817" s="81">
        <v>2019</v>
      </c>
      <c r="B817" s="80" t="s">
        <v>921</v>
      </c>
      <c r="C817" s="73" t="s">
        <v>922</v>
      </c>
      <c r="D817" s="9" t="s">
        <v>1271</v>
      </c>
      <c r="E817" s="9" t="s">
        <v>1228</v>
      </c>
      <c r="F817" s="74">
        <v>34081920</v>
      </c>
      <c r="G817" s="75">
        <v>1.3953488372093001E-2</v>
      </c>
      <c r="H817" s="76">
        <v>2.0436393805438801E-4</v>
      </c>
      <c r="I817" s="75">
        <v>4.3212011527194596</v>
      </c>
      <c r="J817" s="75">
        <v>1.17953788520952</v>
      </c>
      <c r="K817" s="77">
        <v>6.0514880622552301E-2</v>
      </c>
      <c r="L817" s="75">
        <v>3.6895957371367101</v>
      </c>
      <c r="M817" s="78">
        <v>1.15371013580598</v>
      </c>
    </row>
    <row r="818" spans="1:13">
      <c r="A818" s="81">
        <v>2019</v>
      </c>
      <c r="B818" s="72" t="s">
        <v>914</v>
      </c>
      <c r="C818" s="73" t="s">
        <v>922</v>
      </c>
      <c r="D818" s="9" t="s">
        <v>1271</v>
      </c>
      <c r="E818" s="9" t="s">
        <v>1228</v>
      </c>
      <c r="F818" s="74">
        <v>34081920</v>
      </c>
      <c r="G818" s="75">
        <v>1.3953488372093001E-2</v>
      </c>
      <c r="H818" s="76">
        <v>2.01085243143075E-4</v>
      </c>
      <c r="I818" s="75">
        <v>4.2383407720342596</v>
      </c>
      <c r="J818" s="75">
        <v>1.1545868899315099</v>
      </c>
      <c r="K818" s="77">
        <v>6.0752092406784301E-2</v>
      </c>
      <c r="L818" s="75">
        <v>3.6966197994017</v>
      </c>
      <c r="M818" s="78">
        <v>1.1098888426587501</v>
      </c>
    </row>
    <row r="819" spans="1:13">
      <c r="A819" s="81">
        <v>2019</v>
      </c>
      <c r="B819" s="80" t="s">
        <v>921</v>
      </c>
      <c r="C819" s="73" t="s">
        <v>924</v>
      </c>
      <c r="D819" s="9" t="s">
        <v>1271</v>
      </c>
      <c r="E819" s="9" t="s">
        <v>1228</v>
      </c>
      <c r="F819" s="74">
        <v>34081920</v>
      </c>
      <c r="G819" s="75">
        <v>1.3953488372093001E-2</v>
      </c>
      <c r="H819" s="76">
        <v>4.3635642340387802E-6</v>
      </c>
      <c r="I819" s="75">
        <v>132.95228472133201</v>
      </c>
      <c r="J819" s="75">
        <v>29.6095281259371</v>
      </c>
      <c r="K819" s="77">
        <v>8.9513011420463806E-2</v>
      </c>
      <c r="L819" s="75">
        <v>5.3601586265992296</v>
      </c>
      <c r="M819" s="78">
        <v>1.6906499606171901</v>
      </c>
    </row>
    <row r="820" spans="1:13">
      <c r="A820" s="81">
        <v>2019</v>
      </c>
      <c r="B820" s="72" t="s">
        <v>914</v>
      </c>
      <c r="C820" s="73" t="s">
        <v>924</v>
      </c>
      <c r="D820" s="9" t="s">
        <v>1271</v>
      </c>
      <c r="E820" s="9" t="s">
        <v>1228</v>
      </c>
      <c r="F820" s="74">
        <v>34081920</v>
      </c>
      <c r="G820" s="75">
        <v>1.3953488372093001E-2</v>
      </c>
      <c r="H820" s="76">
        <v>3.0890399349224301E-6</v>
      </c>
      <c r="I820" s="75">
        <v>130.03017110541799</v>
      </c>
      <c r="J820" s="75">
        <v>28.491208133554</v>
      </c>
      <c r="K820" s="77">
        <v>9.2333855095614897E-2</v>
      </c>
      <c r="L820" s="75">
        <v>5.5101764771293196</v>
      </c>
      <c r="M820" s="78">
        <v>1.6171501934135799</v>
      </c>
    </row>
    <row r="821" spans="1:13">
      <c r="A821" s="71">
        <v>2018</v>
      </c>
      <c r="B821" s="72" t="s">
        <v>914</v>
      </c>
      <c r="C821" s="73" t="s">
        <v>925</v>
      </c>
      <c r="D821" s="9" t="s">
        <v>1272</v>
      </c>
      <c r="E821" s="9" t="s">
        <v>1228</v>
      </c>
      <c r="F821" s="74">
        <v>35823404</v>
      </c>
      <c r="G821" s="75">
        <v>3.8216560509554097E-2</v>
      </c>
      <c r="H821" s="76">
        <v>6.6527660285149596E-4</v>
      </c>
      <c r="I821" s="75">
        <v>4.1161634432971503</v>
      </c>
      <c r="J821" s="75">
        <v>1.22620564903417</v>
      </c>
      <c r="K821" s="77">
        <v>6.9257518306937604E-2</v>
      </c>
      <c r="L821" s="75">
        <v>3.17699775001129</v>
      </c>
      <c r="M821" s="78">
        <v>0.41029296821657102</v>
      </c>
    </row>
    <row r="822" spans="1:13">
      <c r="A822" s="81">
        <v>2019</v>
      </c>
      <c r="B822" s="80" t="s">
        <v>921</v>
      </c>
      <c r="C822" s="73" t="s">
        <v>929</v>
      </c>
      <c r="D822" s="9" t="s">
        <v>1273</v>
      </c>
      <c r="E822" s="9" t="s">
        <v>1228</v>
      </c>
      <c r="F822" s="74">
        <v>36119034</v>
      </c>
      <c r="G822" s="75">
        <v>9.7674418604651203E-2</v>
      </c>
      <c r="H822" s="76">
        <v>5.3319630622408005E-4</v>
      </c>
      <c r="I822" s="75">
        <v>-0.34071517732082401</v>
      </c>
      <c r="J822" s="75">
        <v>9.9494223027681405E-2</v>
      </c>
      <c r="K822" s="77">
        <v>5.3083368822071098E-2</v>
      </c>
      <c r="L822" s="75">
        <v>3.2731128678704402</v>
      </c>
      <c r="M822" s="78">
        <v>0.16741221689011401</v>
      </c>
    </row>
    <row r="823" spans="1:13">
      <c r="A823" s="71">
        <v>2018</v>
      </c>
      <c r="B823" s="72" t="s">
        <v>914</v>
      </c>
      <c r="C823" s="73" t="s">
        <v>932</v>
      </c>
      <c r="D823" s="9" t="s">
        <v>1274</v>
      </c>
      <c r="E823" s="9" t="s">
        <v>1228</v>
      </c>
      <c r="F823" s="74">
        <v>39349473</v>
      </c>
      <c r="G823" s="75">
        <v>2.8571428571428598E-2</v>
      </c>
      <c r="H823" s="76">
        <v>7.8812492467433598E-4</v>
      </c>
      <c r="I823" s="75">
        <v>0.19183202226339299</v>
      </c>
      <c r="J823" s="75">
        <v>5.7830495715596897E-2</v>
      </c>
      <c r="K823" s="77">
        <v>6.0940827813227703E-2</v>
      </c>
      <c r="L823" s="75">
        <v>3.1034049375908799</v>
      </c>
      <c r="M823" s="78">
        <v>0.32364415719252898</v>
      </c>
    </row>
    <row r="824" spans="1:13">
      <c r="A824" s="79">
        <v>2017</v>
      </c>
      <c r="B824" s="72" t="s">
        <v>914</v>
      </c>
      <c r="C824" s="73" t="s">
        <v>927</v>
      </c>
      <c r="D824" s="9" t="s">
        <v>1275</v>
      </c>
      <c r="E824" s="9" t="s">
        <v>1228</v>
      </c>
      <c r="F824" s="74">
        <v>41884716</v>
      </c>
      <c r="G824" s="75">
        <v>0.345528455284553</v>
      </c>
      <c r="H824" s="76">
        <v>9.3860045830976703E-4</v>
      </c>
      <c r="I824" s="75">
        <v>21.874599934540999</v>
      </c>
      <c r="J824" s="75">
        <v>6.6659807705737197</v>
      </c>
      <c r="K824" s="77">
        <v>4.2829822145634702E-2</v>
      </c>
      <c r="L824" s="75">
        <v>3.0275192380615699</v>
      </c>
      <c r="M824" s="78">
        <v>6.2494068265809798E-2</v>
      </c>
    </row>
    <row r="825" spans="1:13">
      <c r="A825" s="81">
        <v>2019</v>
      </c>
      <c r="B825" s="80" t="s">
        <v>921</v>
      </c>
      <c r="C825" s="73" t="s">
        <v>959</v>
      </c>
      <c r="D825" s="9" t="s">
        <v>1275</v>
      </c>
      <c r="E825" s="9" t="s">
        <v>1228</v>
      </c>
      <c r="F825" s="74">
        <v>41884716</v>
      </c>
      <c r="G825" s="75">
        <v>0.35348837209302297</v>
      </c>
      <c r="H825" s="76">
        <v>7.3346532622044203E-4</v>
      </c>
      <c r="I825" s="75">
        <v>1.1558426207783401</v>
      </c>
      <c r="J825" s="75">
        <v>0.34593757176548701</v>
      </c>
      <c r="K825" s="77">
        <v>5.0598452798502801E-2</v>
      </c>
      <c r="L825" s="75">
        <v>3.13462041213708</v>
      </c>
      <c r="M825" s="78">
        <v>1.9535730779366899E-2</v>
      </c>
    </row>
    <row r="826" spans="1:13">
      <c r="A826" s="79">
        <v>2017</v>
      </c>
      <c r="B826" s="80" t="s">
        <v>921</v>
      </c>
      <c r="C826" s="73" t="s">
        <v>925</v>
      </c>
      <c r="D826" s="9" t="s">
        <v>1275</v>
      </c>
      <c r="E826" s="9" t="s">
        <v>1228</v>
      </c>
      <c r="F826" s="74">
        <v>41884716</v>
      </c>
      <c r="G826" s="75">
        <v>0.345528455284553</v>
      </c>
      <c r="H826" s="76">
        <v>4.5383632253778299E-4</v>
      </c>
      <c r="I826" s="75">
        <v>0.90589040509313201</v>
      </c>
      <c r="J826" s="75">
        <v>0.26096677181317601</v>
      </c>
      <c r="K826" s="77">
        <v>4.7802726633305599E-2</v>
      </c>
      <c r="L826" s="75">
        <v>3.3431007485426401</v>
      </c>
      <c r="M826" s="78">
        <v>7.2591719526516399E-2</v>
      </c>
    </row>
    <row r="827" spans="1:13">
      <c r="A827" s="79">
        <v>2017</v>
      </c>
      <c r="B827" s="72" t="s">
        <v>914</v>
      </c>
      <c r="C827" s="73" t="s">
        <v>925</v>
      </c>
      <c r="D827" s="9" t="s">
        <v>1275</v>
      </c>
      <c r="E827" s="9" t="s">
        <v>1228</v>
      </c>
      <c r="F827" s="74">
        <v>41884716</v>
      </c>
      <c r="G827" s="75">
        <v>0.345528455284553</v>
      </c>
      <c r="H827" s="76">
        <v>4.2184223057182501E-5</v>
      </c>
      <c r="I827" s="75">
        <v>1.0509886661524199</v>
      </c>
      <c r="J827" s="75">
        <v>0.26027312652434498</v>
      </c>
      <c r="K827" s="77">
        <v>6.4134043751584199E-2</v>
      </c>
      <c r="L827" s="75">
        <v>4.37484994525503</v>
      </c>
      <c r="M827" s="78">
        <v>9.7708383798890297E-2</v>
      </c>
    </row>
    <row r="828" spans="1:13">
      <c r="A828" s="81">
        <v>2019</v>
      </c>
      <c r="B828" s="80" t="s">
        <v>921</v>
      </c>
      <c r="C828" s="73" t="s">
        <v>966</v>
      </c>
      <c r="D828" s="9" t="s">
        <v>1276</v>
      </c>
      <c r="E828" s="9" t="s">
        <v>1228</v>
      </c>
      <c r="F828" s="74">
        <v>42038487</v>
      </c>
      <c r="G828" s="75">
        <v>8.3720930232558097E-2</v>
      </c>
      <c r="H828" s="76">
        <v>8.9380175456035295E-4</v>
      </c>
      <c r="I828" s="75">
        <v>-8.6371975152048502E-2</v>
      </c>
      <c r="J828" s="75">
        <v>2.6264799036605901E-2</v>
      </c>
      <c r="K828" s="77">
        <v>4.9054920529190901E-2</v>
      </c>
      <c r="L828" s="75">
        <v>3.0487587971413901</v>
      </c>
      <c r="M828" s="78">
        <v>0.120948695680391</v>
      </c>
    </row>
    <row r="829" spans="1:13">
      <c r="A829" s="81">
        <v>2019</v>
      </c>
      <c r="B829" s="72" t="s">
        <v>914</v>
      </c>
      <c r="C829" s="73" t="s">
        <v>966</v>
      </c>
      <c r="D829" s="9" t="s">
        <v>1276</v>
      </c>
      <c r="E829" s="9" t="s">
        <v>1228</v>
      </c>
      <c r="F829" s="74">
        <v>42038487</v>
      </c>
      <c r="G829" s="75">
        <v>8.3720930232558097E-2</v>
      </c>
      <c r="H829" s="76">
        <v>8.2881265625576702E-4</v>
      </c>
      <c r="I829" s="75">
        <v>-8.8442798319866303E-2</v>
      </c>
      <c r="J829" s="75">
        <v>2.6710860150698099E-2</v>
      </c>
      <c r="K829" s="77">
        <v>4.9714697620660199E-2</v>
      </c>
      <c r="L829" s="75">
        <v>3.08154362572134</v>
      </c>
      <c r="M829" s="78">
        <v>0.126817864935</v>
      </c>
    </row>
    <row r="830" spans="1:13">
      <c r="A830" s="79">
        <v>2017</v>
      </c>
      <c r="B830" s="80" t="s">
        <v>921</v>
      </c>
      <c r="C830" s="73" t="s">
        <v>927</v>
      </c>
      <c r="D830" s="9" t="s">
        <v>1277</v>
      </c>
      <c r="E830" s="9" t="s">
        <v>1278</v>
      </c>
      <c r="F830" s="74">
        <v>1247010</v>
      </c>
      <c r="G830" s="75">
        <v>0.172764227642276</v>
      </c>
      <c r="H830" s="76">
        <v>4.5474076886031398E-4</v>
      </c>
      <c r="I830" s="75">
        <v>-25.910056155723101</v>
      </c>
      <c r="J830" s="75">
        <v>7.4652058229348199</v>
      </c>
      <c r="K830" s="77">
        <v>4.7789007986233402E-2</v>
      </c>
      <c r="L830" s="75">
        <v>3.3422361082594598</v>
      </c>
      <c r="M830" s="78">
        <v>7.7426812224400995E-2</v>
      </c>
    </row>
    <row r="831" spans="1:13">
      <c r="A831" s="79">
        <v>2017</v>
      </c>
      <c r="B831" s="72" t="s">
        <v>914</v>
      </c>
      <c r="C831" s="73" t="s">
        <v>925</v>
      </c>
      <c r="D831" s="9" t="s">
        <v>1277</v>
      </c>
      <c r="E831" s="9" t="s">
        <v>1278</v>
      </c>
      <c r="F831" s="74">
        <v>1247010</v>
      </c>
      <c r="G831" s="75">
        <v>0.172764227642276</v>
      </c>
      <c r="H831" s="76">
        <v>3.91886554258989E-4</v>
      </c>
      <c r="I831" s="75">
        <v>-1.03593886186365</v>
      </c>
      <c r="J831" s="75">
        <v>0.29505824141017001</v>
      </c>
      <c r="K831" s="77">
        <v>4.8874463298823903E-2</v>
      </c>
      <c r="L831" s="75">
        <v>3.4068396370355498</v>
      </c>
      <c r="M831" s="78">
        <v>8.3830127383921399E-2</v>
      </c>
    </row>
    <row r="832" spans="1:13">
      <c r="A832" s="79">
        <v>2017</v>
      </c>
      <c r="B832" s="80" t="s">
        <v>921</v>
      </c>
      <c r="C832" s="73" t="s">
        <v>925</v>
      </c>
      <c r="D832" s="9" t="s">
        <v>1277</v>
      </c>
      <c r="E832" s="9" t="s">
        <v>1278</v>
      </c>
      <c r="F832" s="74">
        <v>1247010</v>
      </c>
      <c r="G832" s="75">
        <v>0.172764227642276</v>
      </c>
      <c r="H832" s="76">
        <v>3.1890866451304999E-5</v>
      </c>
      <c r="I832" s="75">
        <v>-1.1718546696258201</v>
      </c>
      <c r="J832" s="75">
        <v>0.28614201356526697</v>
      </c>
      <c r="K832" s="77">
        <v>6.5906526744139701E-2</v>
      </c>
      <c r="L832" s="75">
        <v>4.4963336811361998</v>
      </c>
      <c r="M832" s="78">
        <v>0.107270272848948</v>
      </c>
    </row>
    <row r="833" spans="1:13">
      <c r="A833" s="79">
        <v>2017</v>
      </c>
      <c r="B833" s="80" t="s">
        <v>921</v>
      </c>
      <c r="C833" s="73" t="s">
        <v>927</v>
      </c>
      <c r="D833" s="9" t="s">
        <v>1279</v>
      </c>
      <c r="E833" s="9" t="s">
        <v>1278</v>
      </c>
      <c r="F833" s="74">
        <v>1352823</v>
      </c>
      <c r="G833" s="75">
        <v>0.16463414634146301</v>
      </c>
      <c r="H833" s="76">
        <v>5.8891532194809695E-4</v>
      </c>
      <c r="I833" s="75">
        <v>-26.9851807981577</v>
      </c>
      <c r="J833" s="75">
        <v>7.92788084979777</v>
      </c>
      <c r="K833" s="77">
        <v>4.6005980764119499E-2</v>
      </c>
      <c r="L833" s="75">
        <v>3.22994714639192</v>
      </c>
      <c r="M833" s="78">
        <v>4.4632573564956098E-2</v>
      </c>
    </row>
    <row r="834" spans="1:13">
      <c r="A834" s="79">
        <v>2017</v>
      </c>
      <c r="B834" s="72" t="s">
        <v>914</v>
      </c>
      <c r="C834" s="73" t="s">
        <v>927</v>
      </c>
      <c r="D834" s="9" t="s">
        <v>1279</v>
      </c>
      <c r="E834" s="9" t="s">
        <v>1278</v>
      </c>
      <c r="F834" s="74">
        <v>1352823</v>
      </c>
      <c r="G834" s="75">
        <v>0.16463414634146301</v>
      </c>
      <c r="H834" s="76">
        <v>3.7623186943283799E-4</v>
      </c>
      <c r="I834" s="75">
        <v>-28.6730261061455</v>
      </c>
      <c r="J834" s="75">
        <v>8.1427014412890593</v>
      </c>
      <c r="K834" s="77">
        <v>4.9155890136980601E-2</v>
      </c>
      <c r="L834" s="75">
        <v>3.4245444194911001</v>
      </c>
      <c r="M834" s="78">
        <v>5.0390460291596301E-2</v>
      </c>
    </row>
    <row r="835" spans="1:13">
      <c r="A835" s="81">
        <v>2019</v>
      </c>
      <c r="B835" s="80" t="s">
        <v>921</v>
      </c>
      <c r="C835" s="73" t="s">
        <v>1105</v>
      </c>
      <c r="D835" s="9" t="s">
        <v>1280</v>
      </c>
      <c r="E835" s="9" t="s">
        <v>1278</v>
      </c>
      <c r="F835" s="74">
        <v>1763045</v>
      </c>
      <c r="G835" s="75">
        <v>0.21161825726141101</v>
      </c>
      <c r="H835" s="76">
        <v>8.3227518794574702E-4</v>
      </c>
      <c r="I835" s="75">
        <v>1.5958894853604799</v>
      </c>
      <c r="J835" s="75">
        <v>0.481915464745167</v>
      </c>
      <c r="K835" s="77">
        <v>4.4483947505980101E-2</v>
      </c>
      <c r="L835" s="75">
        <v>3.0797330525001398</v>
      </c>
      <c r="M835" s="78">
        <v>3.09932017858238E-2</v>
      </c>
    </row>
    <row r="836" spans="1:13">
      <c r="A836" s="79">
        <v>2017</v>
      </c>
      <c r="B836" s="72" t="s">
        <v>914</v>
      </c>
      <c r="C836" s="73" t="s">
        <v>979</v>
      </c>
      <c r="D836" s="9" t="s">
        <v>1280</v>
      </c>
      <c r="E836" s="9" t="s">
        <v>1278</v>
      </c>
      <c r="F836" s="74">
        <v>1763045</v>
      </c>
      <c r="G836" s="75">
        <v>0.20486111111111099</v>
      </c>
      <c r="H836" s="76">
        <v>3.2635983118166502E-4</v>
      </c>
      <c r="I836" s="75">
        <v>2.1708237703389002</v>
      </c>
      <c r="J836" s="75">
        <v>0.60935718942970496</v>
      </c>
      <c r="K836" s="77">
        <v>4.3110086832828097E-2</v>
      </c>
      <c r="L836" s="75">
        <v>3.48630330019295</v>
      </c>
      <c r="M836" s="78">
        <v>3.7456500122604097E-2</v>
      </c>
    </row>
    <row r="837" spans="1:13">
      <c r="A837" s="79">
        <v>2017</v>
      </c>
      <c r="B837" s="72" t="s">
        <v>914</v>
      </c>
      <c r="C837" s="73" t="s">
        <v>925</v>
      </c>
      <c r="D837" s="9" t="s">
        <v>1280</v>
      </c>
      <c r="E837" s="9" t="s">
        <v>1278</v>
      </c>
      <c r="F837" s="74">
        <v>1763045</v>
      </c>
      <c r="G837" s="75">
        <v>0.20934959349593499</v>
      </c>
      <c r="H837" s="76">
        <v>2.6540484108771901E-4</v>
      </c>
      <c r="I837" s="75">
        <v>1.0630105082603101</v>
      </c>
      <c r="J837" s="75">
        <v>0.294566779661114</v>
      </c>
      <c r="K837" s="77">
        <v>5.1561757821490799E-2</v>
      </c>
      <c r="L837" s="75">
        <v>3.5760911596987599</v>
      </c>
      <c r="M837" s="78">
        <v>4.3256882958138301E-2</v>
      </c>
    </row>
    <row r="838" spans="1:13">
      <c r="A838" s="79">
        <v>2017</v>
      </c>
      <c r="B838" s="72" t="s">
        <v>914</v>
      </c>
      <c r="C838" s="73" t="s">
        <v>927</v>
      </c>
      <c r="D838" s="9" t="s">
        <v>1280</v>
      </c>
      <c r="E838" s="9" t="s">
        <v>1278</v>
      </c>
      <c r="F838" s="74">
        <v>1763045</v>
      </c>
      <c r="G838" s="75">
        <v>0.20934959349593499</v>
      </c>
      <c r="H838" s="76">
        <v>2.4834091975616099E-4</v>
      </c>
      <c r="I838" s="75">
        <v>27.303070589170801</v>
      </c>
      <c r="J838" s="75">
        <v>7.5316036127477597</v>
      </c>
      <c r="K838" s="77">
        <v>5.2019282610336101E-2</v>
      </c>
      <c r="L838" s="75">
        <v>3.6049517147582999</v>
      </c>
      <c r="M838" s="78">
        <v>4.2133339721572002E-2</v>
      </c>
    </row>
    <row r="839" spans="1:13">
      <c r="A839" s="79">
        <v>2017</v>
      </c>
      <c r="B839" s="80" t="s">
        <v>921</v>
      </c>
      <c r="C839" s="73" t="s">
        <v>979</v>
      </c>
      <c r="D839" s="9" t="s">
        <v>1280</v>
      </c>
      <c r="E839" s="9" t="s">
        <v>1278</v>
      </c>
      <c r="F839" s="74">
        <v>1763045</v>
      </c>
      <c r="G839" s="75">
        <v>0.20486111111111099</v>
      </c>
      <c r="H839" s="76">
        <v>2.0493932386623899E-4</v>
      </c>
      <c r="I839" s="75">
        <v>2.27184287745541</v>
      </c>
      <c r="J839" s="75">
        <v>0.61799060667123296</v>
      </c>
      <c r="K839" s="77">
        <v>4.58406376832129E-2</v>
      </c>
      <c r="L839" s="75">
        <v>3.6883747009471302</v>
      </c>
      <c r="M839" s="78">
        <v>4.1023682479553097E-2</v>
      </c>
    </row>
    <row r="840" spans="1:13">
      <c r="A840" s="79">
        <v>2017</v>
      </c>
      <c r="B840" s="72" t="s">
        <v>914</v>
      </c>
      <c r="C840" s="73" t="s">
        <v>977</v>
      </c>
      <c r="D840" s="9" t="s">
        <v>1280</v>
      </c>
      <c r="E840" s="9" t="s">
        <v>1278</v>
      </c>
      <c r="F840" s="74">
        <v>1763045</v>
      </c>
      <c r="G840" s="75">
        <v>0.20486111111111099</v>
      </c>
      <c r="H840" s="76">
        <v>1.6392954089144301E-4</v>
      </c>
      <c r="I840" s="75">
        <v>110.524468100351</v>
      </c>
      <c r="J840" s="75">
        <v>29.6128786807753</v>
      </c>
      <c r="K840" s="77">
        <v>4.72174316290968E-2</v>
      </c>
      <c r="L840" s="75">
        <v>3.7853427774233301</v>
      </c>
      <c r="M840" s="78">
        <v>4.0249351925938398E-2</v>
      </c>
    </row>
    <row r="841" spans="1:13">
      <c r="A841" s="79">
        <v>2017</v>
      </c>
      <c r="B841" s="80" t="s">
        <v>921</v>
      </c>
      <c r="C841" s="73" t="s">
        <v>977</v>
      </c>
      <c r="D841" s="9" t="s">
        <v>1280</v>
      </c>
      <c r="E841" s="9" t="s">
        <v>1278</v>
      </c>
      <c r="F841" s="74">
        <v>1763045</v>
      </c>
      <c r="G841" s="75">
        <v>0.20486111111111099</v>
      </c>
      <c r="H841" s="76">
        <v>7.6453824275530895E-5</v>
      </c>
      <c r="I841" s="75">
        <v>117.57878591760699</v>
      </c>
      <c r="J841" s="75">
        <v>30.0749644470169</v>
      </c>
      <c r="K841" s="77">
        <v>5.1687081271903003E-2</v>
      </c>
      <c r="L841" s="75">
        <v>4.1166007859845504</v>
      </c>
      <c r="M841" s="78">
        <v>4.5551215246652801E-2</v>
      </c>
    </row>
    <row r="842" spans="1:13">
      <c r="A842" s="79">
        <v>2017</v>
      </c>
      <c r="B842" s="80" t="s">
        <v>921</v>
      </c>
      <c r="C842" s="73" t="s">
        <v>927</v>
      </c>
      <c r="D842" s="9" t="s">
        <v>1280</v>
      </c>
      <c r="E842" s="9" t="s">
        <v>1278</v>
      </c>
      <c r="F842" s="74">
        <v>1763045</v>
      </c>
      <c r="G842" s="75">
        <v>0.20934959349593499</v>
      </c>
      <c r="H842" s="76">
        <v>5.03349424522834E-5</v>
      </c>
      <c r="I842" s="75">
        <v>29.978483529907599</v>
      </c>
      <c r="J842" s="75">
        <v>7.5034998386912903</v>
      </c>
      <c r="K842" s="77">
        <v>6.2826468779879296E-2</v>
      </c>
      <c r="L842" s="75">
        <v>4.2981304235792699</v>
      </c>
      <c r="M842" s="78">
        <v>5.0795147008132799E-2</v>
      </c>
    </row>
    <row r="843" spans="1:13">
      <c r="A843" s="79">
        <v>2017</v>
      </c>
      <c r="B843" s="80" t="s">
        <v>921</v>
      </c>
      <c r="C843" s="73" t="s">
        <v>925</v>
      </c>
      <c r="D843" s="9" t="s">
        <v>1280</v>
      </c>
      <c r="E843" s="9" t="s">
        <v>1278</v>
      </c>
      <c r="F843" s="74">
        <v>1763045</v>
      </c>
      <c r="G843" s="75">
        <v>0.20934959349593499</v>
      </c>
      <c r="H843" s="76">
        <v>1.7940074511722101E-5</v>
      </c>
      <c r="I843" s="75">
        <v>1.2128373253289699</v>
      </c>
      <c r="J843" s="75">
        <v>0.28754242511605599</v>
      </c>
      <c r="K843" s="77">
        <v>6.9768022464397103E-2</v>
      </c>
      <c r="L843" s="75">
        <v>4.7461757575036003</v>
      </c>
      <c r="M843" s="78">
        <v>5.63099593783076E-2</v>
      </c>
    </row>
    <row r="844" spans="1:13">
      <c r="A844" s="71">
        <v>2018</v>
      </c>
      <c r="B844" s="72" t="s">
        <v>914</v>
      </c>
      <c r="C844" s="73" t="s">
        <v>915</v>
      </c>
      <c r="D844" s="9" t="s">
        <v>1281</v>
      </c>
      <c r="E844" s="9" t="s">
        <v>1278</v>
      </c>
      <c r="F844" s="74">
        <v>2333663</v>
      </c>
      <c r="G844" s="75">
        <v>0.311428571428571</v>
      </c>
      <c r="H844" s="76">
        <v>5.29109784983711E-4</v>
      </c>
      <c r="I844" s="75">
        <v>-45.734361846817201</v>
      </c>
      <c r="J844" s="75">
        <v>13.369274396505901</v>
      </c>
      <c r="K844" s="77">
        <v>6.4683244355576694E-2</v>
      </c>
      <c r="L844" s="75">
        <v>3.2764542068573999</v>
      </c>
      <c r="M844" s="78">
        <v>2.31473265601779E-2</v>
      </c>
    </row>
    <row r="845" spans="1:13">
      <c r="A845" s="71">
        <v>2018</v>
      </c>
      <c r="B845" s="80" t="s">
        <v>921</v>
      </c>
      <c r="C845" s="73" t="s">
        <v>918</v>
      </c>
      <c r="D845" s="9" t="s">
        <v>1281</v>
      </c>
      <c r="E845" s="9" t="s">
        <v>1278</v>
      </c>
      <c r="F845" s="74">
        <v>2333663</v>
      </c>
      <c r="G845" s="75">
        <v>0.311428571428571</v>
      </c>
      <c r="H845" s="76">
        <v>3.8217623276056502E-4</v>
      </c>
      <c r="I845" s="75">
        <v>-1.7800871412749899</v>
      </c>
      <c r="J845" s="75">
        <v>0.50879593776072896</v>
      </c>
      <c r="K845" s="77">
        <v>6.7554976968805303E-2</v>
      </c>
      <c r="L845" s="75">
        <v>3.4177363248736001</v>
      </c>
      <c r="M845" s="78">
        <v>2.26286362148241E-2</v>
      </c>
    </row>
    <row r="846" spans="1:13">
      <c r="A846" s="71">
        <v>2018</v>
      </c>
      <c r="B846" s="72" t="s">
        <v>914</v>
      </c>
      <c r="C846" s="73" t="s">
        <v>918</v>
      </c>
      <c r="D846" s="9" t="s">
        <v>1281</v>
      </c>
      <c r="E846" s="9" t="s">
        <v>1278</v>
      </c>
      <c r="F846" s="74">
        <v>2333663</v>
      </c>
      <c r="G846" s="75">
        <v>0.311428571428571</v>
      </c>
      <c r="H846" s="76">
        <v>2.81286920911153E-4</v>
      </c>
      <c r="I846" s="75">
        <v>-1.7409469403920099</v>
      </c>
      <c r="J846" s="75">
        <v>0.48642957417990401</v>
      </c>
      <c r="K846" s="77">
        <v>7.0582251472929E-2</v>
      </c>
      <c r="L846" s="75">
        <v>3.5508504608961902</v>
      </c>
      <c r="M846" s="78">
        <v>2.16444684555013E-2</v>
      </c>
    </row>
    <row r="847" spans="1:13">
      <c r="A847" s="71">
        <v>2018</v>
      </c>
      <c r="B847" s="72" t="s">
        <v>914</v>
      </c>
      <c r="C847" s="73" t="s">
        <v>915</v>
      </c>
      <c r="D847" s="9" t="s">
        <v>1282</v>
      </c>
      <c r="E847" s="9" t="s">
        <v>1278</v>
      </c>
      <c r="F847" s="74">
        <v>2333664</v>
      </c>
      <c r="G847" s="75">
        <v>0.311428571428571</v>
      </c>
      <c r="H847" s="76">
        <v>5.29109784983711E-4</v>
      </c>
      <c r="I847" s="75">
        <v>-45.734361846817201</v>
      </c>
      <c r="J847" s="75">
        <v>13.369274396505901</v>
      </c>
      <c r="K847" s="77">
        <v>6.4683244355576694E-2</v>
      </c>
      <c r="L847" s="75">
        <v>3.2764542068573999</v>
      </c>
      <c r="M847" s="78">
        <v>9.3522732214486107E-2</v>
      </c>
    </row>
    <row r="848" spans="1:13">
      <c r="A848" s="71">
        <v>2018</v>
      </c>
      <c r="B848" s="80" t="s">
        <v>921</v>
      </c>
      <c r="C848" s="73" t="s">
        <v>918</v>
      </c>
      <c r="D848" s="9" t="s">
        <v>1282</v>
      </c>
      <c r="E848" s="9" t="s">
        <v>1278</v>
      </c>
      <c r="F848" s="74">
        <v>2333664</v>
      </c>
      <c r="G848" s="75">
        <v>0.311428571428571</v>
      </c>
      <c r="H848" s="76">
        <v>3.8217623276056502E-4</v>
      </c>
      <c r="I848" s="75">
        <v>-1.7800871412749899</v>
      </c>
      <c r="J848" s="75">
        <v>0.50879593776072896</v>
      </c>
      <c r="K848" s="77">
        <v>6.7554976968805303E-2</v>
      </c>
      <c r="L848" s="75">
        <v>3.4177363248736001</v>
      </c>
      <c r="M848" s="78">
        <v>9.1427054420134796E-2</v>
      </c>
    </row>
    <row r="849" spans="1:13">
      <c r="A849" s="71">
        <v>2018</v>
      </c>
      <c r="B849" s="72" t="s">
        <v>914</v>
      </c>
      <c r="C849" s="73" t="s">
        <v>918</v>
      </c>
      <c r="D849" s="9" t="s">
        <v>1282</v>
      </c>
      <c r="E849" s="9" t="s">
        <v>1278</v>
      </c>
      <c r="F849" s="74">
        <v>2333664</v>
      </c>
      <c r="G849" s="75">
        <v>0.311428571428571</v>
      </c>
      <c r="H849" s="76">
        <v>2.81286920911153E-4</v>
      </c>
      <c r="I849" s="75">
        <v>-1.7409469403920099</v>
      </c>
      <c r="J849" s="75">
        <v>0.48642957417990401</v>
      </c>
      <c r="K849" s="77">
        <v>7.0582251472929E-2</v>
      </c>
      <c r="L849" s="75">
        <v>3.5508504608961902</v>
      </c>
      <c r="M849" s="78">
        <v>8.7450696391487698E-2</v>
      </c>
    </row>
    <row r="850" spans="1:13">
      <c r="A850" s="81">
        <v>2019</v>
      </c>
      <c r="B850" s="80" t="s">
        <v>921</v>
      </c>
      <c r="C850" s="73" t="s">
        <v>948</v>
      </c>
      <c r="D850" s="9" t="s">
        <v>1283</v>
      </c>
      <c r="E850" s="9" t="s">
        <v>1278</v>
      </c>
      <c r="F850" s="74">
        <v>3251174</v>
      </c>
      <c r="G850" s="75">
        <v>3.7209302325581402E-2</v>
      </c>
      <c r="H850" s="76">
        <v>9.3528080824524702E-5</v>
      </c>
      <c r="I850" s="75">
        <v>6.0701065943074903</v>
      </c>
      <c r="J850" s="75">
        <v>1.57787775114994</v>
      </c>
      <c r="K850" s="77">
        <v>6.6519035130799903E-2</v>
      </c>
      <c r="L850" s="75">
        <v>4.0290579771895896</v>
      </c>
      <c r="M850" s="78">
        <v>0.23135023459535001</v>
      </c>
    </row>
    <row r="851" spans="1:13">
      <c r="A851" s="81">
        <v>2019</v>
      </c>
      <c r="B851" s="72" t="s">
        <v>914</v>
      </c>
      <c r="C851" s="73" t="s">
        <v>948</v>
      </c>
      <c r="D851" s="9" t="s">
        <v>1283</v>
      </c>
      <c r="E851" s="9" t="s">
        <v>1278</v>
      </c>
      <c r="F851" s="74">
        <v>3251174</v>
      </c>
      <c r="G851" s="75">
        <v>3.7209302325581402E-2</v>
      </c>
      <c r="H851" s="76">
        <v>3.8702888569229999E-5</v>
      </c>
      <c r="I851" s="75">
        <v>6.3520177688694197</v>
      </c>
      <c r="J851" s="75">
        <v>1.5689297966118501</v>
      </c>
      <c r="K851" s="77">
        <v>7.3405395661502407E-2</v>
      </c>
      <c r="L851" s="75">
        <v>4.4122566204368496</v>
      </c>
      <c r="M851" s="78">
        <v>0.25333822166625503</v>
      </c>
    </row>
    <row r="852" spans="1:13">
      <c r="A852" s="71">
        <v>2018</v>
      </c>
      <c r="B852" s="80" t="s">
        <v>921</v>
      </c>
      <c r="C852" s="73" t="s">
        <v>918</v>
      </c>
      <c r="D852" s="9" t="s">
        <v>1284</v>
      </c>
      <c r="E852" s="9" t="s">
        <v>1278</v>
      </c>
      <c r="F852" s="74">
        <v>3671710</v>
      </c>
      <c r="G852" s="75">
        <v>0.06</v>
      </c>
      <c r="H852" s="76">
        <v>2.0967365601898499E-4</v>
      </c>
      <c r="I852" s="75">
        <v>-3.4140335650874198</v>
      </c>
      <c r="J852" s="75">
        <v>0.93667608058502605</v>
      </c>
      <c r="K852" s="77">
        <v>7.3103563556964193E-2</v>
      </c>
      <c r="L852" s="75">
        <v>3.6784561320730398</v>
      </c>
      <c r="M852" s="78">
        <v>0.241434579245972</v>
      </c>
    </row>
    <row r="853" spans="1:13">
      <c r="A853" s="71">
        <v>2018</v>
      </c>
      <c r="B853" s="72" t="s">
        <v>914</v>
      </c>
      <c r="C853" s="73" t="s">
        <v>918</v>
      </c>
      <c r="D853" s="9" t="s">
        <v>1284</v>
      </c>
      <c r="E853" s="9" t="s">
        <v>1278</v>
      </c>
      <c r="F853" s="74">
        <v>3671710</v>
      </c>
      <c r="G853" s="75">
        <v>0.06</v>
      </c>
      <c r="H853" s="76">
        <v>1.21852968671126E-4</v>
      </c>
      <c r="I853" s="75">
        <v>-3.3673526540190299</v>
      </c>
      <c r="J853" s="75">
        <v>0.89133505320639095</v>
      </c>
      <c r="K853" s="77">
        <v>7.8319124561426798E-2</v>
      </c>
      <c r="L853" s="75">
        <v>3.91416388575063</v>
      </c>
      <c r="M853" s="78">
        <v>0.23487732985502299</v>
      </c>
    </row>
    <row r="854" spans="1:13">
      <c r="A854" s="71">
        <v>2018</v>
      </c>
      <c r="B854" s="80" t="s">
        <v>921</v>
      </c>
      <c r="C854" s="73" t="s">
        <v>936</v>
      </c>
      <c r="D854" s="9" t="s">
        <v>1284</v>
      </c>
      <c r="E854" s="9" t="s">
        <v>1278</v>
      </c>
      <c r="F854" s="74">
        <v>3671710</v>
      </c>
      <c r="G854" s="75">
        <v>0.06</v>
      </c>
      <c r="H854" s="76">
        <v>1.02135729931703E-5</v>
      </c>
      <c r="I854" s="75">
        <v>-3.5032979245000302</v>
      </c>
      <c r="J854" s="75">
        <v>0.81473425819315604</v>
      </c>
      <c r="K854" s="77">
        <v>0.100263702059478</v>
      </c>
      <c r="L854" s="75">
        <v>4.9908223029898204</v>
      </c>
      <c r="M854" s="78">
        <v>0.31972165727137902</v>
      </c>
    </row>
    <row r="855" spans="1:13">
      <c r="A855" s="71">
        <v>2018</v>
      </c>
      <c r="B855" s="72" t="s">
        <v>914</v>
      </c>
      <c r="C855" s="73" t="s">
        <v>936</v>
      </c>
      <c r="D855" s="9" t="s">
        <v>1284</v>
      </c>
      <c r="E855" s="9" t="s">
        <v>1278</v>
      </c>
      <c r="F855" s="74">
        <v>3671710</v>
      </c>
      <c r="G855" s="75">
        <v>0.06</v>
      </c>
      <c r="H855" s="76">
        <v>8.6288302317528898E-6</v>
      </c>
      <c r="I855" s="75">
        <v>-3.3762913238929699</v>
      </c>
      <c r="J855" s="75">
        <v>0.77740469167813897</v>
      </c>
      <c r="K855" s="77">
        <v>0.10217697218236101</v>
      </c>
      <c r="L855" s="75">
        <v>5.0640480754700103</v>
      </c>
      <c r="M855" s="78">
        <v>0.29695985150494297</v>
      </c>
    </row>
    <row r="856" spans="1:13">
      <c r="A856" s="71">
        <v>2018</v>
      </c>
      <c r="B856" s="80" t="s">
        <v>921</v>
      </c>
      <c r="C856" s="73" t="s">
        <v>918</v>
      </c>
      <c r="D856" s="9" t="s">
        <v>1285</v>
      </c>
      <c r="E856" s="9" t="s">
        <v>1278</v>
      </c>
      <c r="F856" s="74">
        <v>3671751</v>
      </c>
      <c r="G856" s="75">
        <v>6.2857142857142903E-2</v>
      </c>
      <c r="H856" s="76">
        <v>4.33065335563632E-4</v>
      </c>
      <c r="I856" s="75">
        <v>-3.1851980795246302</v>
      </c>
      <c r="J856" s="75">
        <v>0.91862194239208494</v>
      </c>
      <c r="K856" s="77">
        <v>6.6393940800208398E-2</v>
      </c>
      <c r="L856" s="75">
        <v>3.3634465777015401</v>
      </c>
      <c r="M856" s="78">
        <v>0.210153578176489</v>
      </c>
    </row>
    <row r="857" spans="1:13">
      <c r="A857" s="71">
        <v>2018</v>
      </c>
      <c r="B857" s="72" t="s">
        <v>914</v>
      </c>
      <c r="C857" s="73" t="s">
        <v>918</v>
      </c>
      <c r="D857" s="9" t="s">
        <v>1285</v>
      </c>
      <c r="E857" s="9" t="s">
        <v>1278</v>
      </c>
      <c r="F857" s="74">
        <v>3671751</v>
      </c>
      <c r="G857" s="75">
        <v>6.2857142857142903E-2</v>
      </c>
      <c r="H857" s="76">
        <v>2.5478263870651899E-4</v>
      </c>
      <c r="I857" s="75">
        <v>-3.1539776796573502</v>
      </c>
      <c r="J857" s="75">
        <v>0.87533720672968096</v>
      </c>
      <c r="K857" s="77">
        <v>7.1502045983576304E-2</v>
      </c>
      <c r="L857" s="75">
        <v>3.5938301688439198</v>
      </c>
      <c r="M857" s="78">
        <v>0.20605403794490801</v>
      </c>
    </row>
    <row r="858" spans="1:13">
      <c r="A858" s="71">
        <v>2018</v>
      </c>
      <c r="B858" s="80" t="s">
        <v>921</v>
      </c>
      <c r="C858" s="73" t="s">
        <v>936</v>
      </c>
      <c r="D858" s="9" t="s">
        <v>1285</v>
      </c>
      <c r="E858" s="9" t="s">
        <v>1278</v>
      </c>
      <c r="F858" s="74">
        <v>3671751</v>
      </c>
      <c r="G858" s="75">
        <v>6.2857142857142903E-2</v>
      </c>
      <c r="H858" s="76">
        <v>1.4048123538742499E-4</v>
      </c>
      <c r="I858" s="75">
        <v>-2.9875750027833798</v>
      </c>
      <c r="J858" s="75">
        <v>0.79903051044850903</v>
      </c>
      <c r="K858" s="77">
        <v>7.6778783173431897E-2</v>
      </c>
      <c r="L858" s="75">
        <v>3.8523816822496002</v>
      </c>
      <c r="M858" s="78">
        <v>0.23251744703768401</v>
      </c>
    </row>
    <row r="859" spans="1:13">
      <c r="A859" s="71">
        <v>2018</v>
      </c>
      <c r="B859" s="72" t="s">
        <v>914</v>
      </c>
      <c r="C859" s="73" t="s">
        <v>936</v>
      </c>
      <c r="D859" s="9" t="s">
        <v>1285</v>
      </c>
      <c r="E859" s="9" t="s">
        <v>1278</v>
      </c>
      <c r="F859" s="74">
        <v>3671751</v>
      </c>
      <c r="G859" s="75">
        <v>6.2857142857142903E-2</v>
      </c>
      <c r="H859" s="76">
        <v>1.09765971684303E-4</v>
      </c>
      <c r="I859" s="75">
        <v>-2.9025909192158501</v>
      </c>
      <c r="J859" s="75">
        <v>0.76345168841298106</v>
      </c>
      <c r="K859" s="77">
        <v>7.9278966118369001E-2</v>
      </c>
      <c r="L859" s="75">
        <v>3.9595322737310599</v>
      </c>
      <c r="M859" s="78">
        <v>0.21947728355423901</v>
      </c>
    </row>
    <row r="860" spans="1:13">
      <c r="A860" s="79">
        <v>2017</v>
      </c>
      <c r="B860" s="72" t="s">
        <v>914</v>
      </c>
      <c r="C860" s="73" t="s">
        <v>919</v>
      </c>
      <c r="D860" s="9" t="s">
        <v>1286</v>
      </c>
      <c r="E860" s="9" t="s">
        <v>1278</v>
      </c>
      <c r="F860" s="74">
        <v>3671771</v>
      </c>
      <c r="G860" s="75">
        <v>3.9930555555555601E-2</v>
      </c>
      <c r="H860" s="76">
        <v>6.2514834322540205E-4</v>
      </c>
      <c r="I860" s="75">
        <v>-4.3995881345575798</v>
      </c>
      <c r="J860" s="75">
        <v>1.2960596969284901</v>
      </c>
      <c r="K860" s="77">
        <v>3.92213188158754E-2</v>
      </c>
      <c r="L860" s="75">
        <v>3.2040169154561502</v>
      </c>
      <c r="M860" s="78">
        <v>0.15075495852889201</v>
      </c>
    </row>
    <row r="861" spans="1:13">
      <c r="A861" s="71">
        <v>2018</v>
      </c>
      <c r="B861" s="80" t="s">
        <v>921</v>
      </c>
      <c r="C861" s="73" t="s">
        <v>918</v>
      </c>
      <c r="D861" s="9" t="s">
        <v>1286</v>
      </c>
      <c r="E861" s="9" t="s">
        <v>1278</v>
      </c>
      <c r="F861" s="74">
        <v>3671771</v>
      </c>
      <c r="G861" s="75">
        <v>4.8571428571428599E-2</v>
      </c>
      <c r="H861" s="76">
        <v>2.5599239707034202E-4</v>
      </c>
      <c r="I861" s="75">
        <v>-3.6041339209180601</v>
      </c>
      <c r="J861" s="75">
        <v>1.00200442092764</v>
      </c>
      <c r="K861" s="77">
        <v>7.1263899167501296E-2</v>
      </c>
      <c r="L861" s="75">
        <v>3.5917729329671699</v>
      </c>
      <c r="M861" s="78">
        <v>0.20416528194210801</v>
      </c>
    </row>
    <row r="862" spans="1:13">
      <c r="A862" s="71">
        <v>2018</v>
      </c>
      <c r="B862" s="72" t="s">
        <v>914</v>
      </c>
      <c r="C862" s="73" t="s">
        <v>918</v>
      </c>
      <c r="D862" s="9" t="s">
        <v>1286</v>
      </c>
      <c r="E862" s="9" t="s">
        <v>1278</v>
      </c>
      <c r="F862" s="74">
        <v>3671771</v>
      </c>
      <c r="G862" s="75">
        <v>4.8571428571428599E-2</v>
      </c>
      <c r="H862" s="76">
        <v>5.5756748978992101E-5</v>
      </c>
      <c r="I862" s="75">
        <v>-3.78789093037576</v>
      </c>
      <c r="J862" s="75">
        <v>0.95796852672222799</v>
      </c>
      <c r="K862" s="77">
        <v>8.5467011143178298E-2</v>
      </c>
      <c r="L862" s="75">
        <v>4.2537025566755702</v>
      </c>
      <c r="M862" s="78">
        <v>0.22551476606884099</v>
      </c>
    </row>
    <row r="863" spans="1:13">
      <c r="A863" s="71">
        <v>2018</v>
      </c>
      <c r="B863" s="80" t="s">
        <v>921</v>
      </c>
      <c r="C863" s="73" t="s">
        <v>936</v>
      </c>
      <c r="D863" s="9" t="s">
        <v>1286</v>
      </c>
      <c r="E863" s="9" t="s">
        <v>1278</v>
      </c>
      <c r="F863" s="74">
        <v>3671771</v>
      </c>
      <c r="G863" s="75">
        <v>4.8571428571428599E-2</v>
      </c>
      <c r="H863" s="76">
        <v>2.0362838334656299E-5</v>
      </c>
      <c r="I863" s="75">
        <v>-3.6261925298437698</v>
      </c>
      <c r="J863" s="75">
        <v>0.87155778343444501</v>
      </c>
      <c r="K863" s="77">
        <v>9.4182186751288297E-2</v>
      </c>
      <c r="L863" s="75">
        <v>4.6911616866906298</v>
      </c>
      <c r="M863" s="78">
        <v>0.25991765736162997</v>
      </c>
    </row>
    <row r="864" spans="1:13">
      <c r="A864" s="71">
        <v>2018</v>
      </c>
      <c r="B864" s="72" t="s">
        <v>914</v>
      </c>
      <c r="C864" s="73" t="s">
        <v>936</v>
      </c>
      <c r="D864" s="9" t="s">
        <v>1286</v>
      </c>
      <c r="E864" s="9" t="s">
        <v>1278</v>
      </c>
      <c r="F864" s="74">
        <v>3671771</v>
      </c>
      <c r="G864" s="75">
        <v>4.8571428571428599E-2</v>
      </c>
      <c r="H864" s="76">
        <v>6.8047092704948504E-6</v>
      </c>
      <c r="I864" s="75">
        <v>-3.66771674297609</v>
      </c>
      <c r="J864" s="75">
        <v>0.83552108096147304</v>
      </c>
      <c r="K864" s="77">
        <v>0.10426711274223301</v>
      </c>
      <c r="L864" s="75">
        <v>5.16719042518762</v>
      </c>
      <c r="M864" s="78">
        <v>0.26590447231430497</v>
      </c>
    </row>
    <row r="865" spans="1:13">
      <c r="A865" s="81">
        <v>2019</v>
      </c>
      <c r="B865" s="80" t="s">
        <v>921</v>
      </c>
      <c r="C865" s="73" t="s">
        <v>932</v>
      </c>
      <c r="D865" s="9" t="s">
        <v>1287</v>
      </c>
      <c r="E865" s="9" t="s">
        <v>1278</v>
      </c>
      <c r="F865" s="74">
        <v>4831437</v>
      </c>
      <c r="G865" s="75">
        <v>4.7325102880658401E-2</v>
      </c>
      <c r="H865" s="76">
        <v>8.98063256215233E-4</v>
      </c>
      <c r="I865" s="75">
        <v>-9.5322837128579002E-2</v>
      </c>
      <c r="J865" s="75">
        <v>2.89616594663136E-2</v>
      </c>
      <c r="K865" s="77">
        <v>4.3600983281778298E-2</v>
      </c>
      <c r="L865" s="75">
        <v>3.0466930721771401</v>
      </c>
      <c r="M865" s="78">
        <v>0.108686793020978</v>
      </c>
    </row>
    <row r="866" spans="1:13">
      <c r="A866" s="81">
        <v>2019</v>
      </c>
      <c r="B866" s="80" t="s">
        <v>921</v>
      </c>
      <c r="C866" s="73" t="s">
        <v>930</v>
      </c>
      <c r="D866" s="9" t="s">
        <v>1288</v>
      </c>
      <c r="E866" s="9" t="s">
        <v>1278</v>
      </c>
      <c r="F866" s="74">
        <v>4953445</v>
      </c>
      <c r="G866" s="75">
        <v>0.31535269709543601</v>
      </c>
      <c r="H866" s="76">
        <v>5.5676361198267704E-4</v>
      </c>
      <c r="I866" s="75">
        <v>-5.09860458657522E-2</v>
      </c>
      <c r="J866" s="75">
        <v>1.49180656894675E-2</v>
      </c>
      <c r="K866" s="77">
        <v>4.7312759146747797E-2</v>
      </c>
      <c r="L866" s="75">
        <v>3.2543291563564298</v>
      </c>
      <c r="M866" s="78">
        <v>5.8430023351945899E-3</v>
      </c>
    </row>
    <row r="867" spans="1:13">
      <c r="A867" s="71">
        <v>2018</v>
      </c>
      <c r="B867" s="72" t="s">
        <v>914</v>
      </c>
      <c r="C867" s="73" t="s">
        <v>1105</v>
      </c>
      <c r="D867" s="9" t="s">
        <v>1289</v>
      </c>
      <c r="E867" s="9" t="s">
        <v>1278</v>
      </c>
      <c r="F867" s="74">
        <v>5034043</v>
      </c>
      <c r="G867" s="75">
        <v>5.14285714285714E-2</v>
      </c>
      <c r="H867" s="76">
        <v>9.6270650431766296E-4</v>
      </c>
      <c r="I867" s="75">
        <v>1.97125273121769</v>
      </c>
      <c r="J867" s="75">
        <v>0.60397238067593595</v>
      </c>
      <c r="K867" s="77">
        <v>5.9055646391210997E-2</v>
      </c>
      <c r="L867" s="75">
        <v>3.0165060939584598</v>
      </c>
      <c r="M867" s="78">
        <v>0.26022206824619498</v>
      </c>
    </row>
    <row r="868" spans="1:13">
      <c r="A868" s="71">
        <v>2018</v>
      </c>
      <c r="B868" s="80" t="s">
        <v>921</v>
      </c>
      <c r="C868" s="73" t="s">
        <v>1105</v>
      </c>
      <c r="D868" s="9" t="s">
        <v>1289</v>
      </c>
      <c r="E868" s="9" t="s">
        <v>1278</v>
      </c>
      <c r="F868" s="74">
        <v>5034043</v>
      </c>
      <c r="G868" s="75">
        <v>5.14285714285714E-2</v>
      </c>
      <c r="H868" s="76">
        <v>8.6622654509625199E-4</v>
      </c>
      <c r="I868" s="75">
        <v>1.90812415237182</v>
      </c>
      <c r="J868" s="75">
        <v>0.58025407188507105</v>
      </c>
      <c r="K868" s="77">
        <v>5.9922475096678501E-2</v>
      </c>
      <c r="L868" s="75">
        <v>3.0623685116565298</v>
      </c>
      <c r="M868" s="78">
        <v>0.243821930551856</v>
      </c>
    </row>
    <row r="869" spans="1:13">
      <c r="A869" s="71">
        <v>2018</v>
      </c>
      <c r="B869" s="80" t="s">
        <v>921</v>
      </c>
      <c r="C869" s="73" t="s">
        <v>933</v>
      </c>
      <c r="D869" s="9" t="s">
        <v>1289</v>
      </c>
      <c r="E869" s="9" t="s">
        <v>1278</v>
      </c>
      <c r="F869" s="74">
        <v>5034043</v>
      </c>
      <c r="G869" s="75">
        <v>5.14285714285714E-2</v>
      </c>
      <c r="H869" s="76">
        <v>6.6901240692057403E-4</v>
      </c>
      <c r="I869" s="75">
        <v>71.384737676371898</v>
      </c>
      <c r="J869" s="75">
        <v>21.269177676595099</v>
      </c>
      <c r="K869" s="77">
        <v>6.23402997776683E-2</v>
      </c>
      <c r="L869" s="75">
        <v>3.17456582811083</v>
      </c>
      <c r="M869" s="78">
        <v>0.29557593912406099</v>
      </c>
    </row>
    <row r="870" spans="1:13">
      <c r="A870" s="71">
        <v>2018</v>
      </c>
      <c r="B870" s="80" t="s">
        <v>921</v>
      </c>
      <c r="C870" s="73" t="s">
        <v>930</v>
      </c>
      <c r="D870" s="9" t="s">
        <v>1290</v>
      </c>
      <c r="E870" s="9" t="s">
        <v>1278</v>
      </c>
      <c r="F870" s="74">
        <v>5631145</v>
      </c>
      <c r="G870" s="75">
        <v>0.16285714285714301</v>
      </c>
      <c r="H870" s="76">
        <v>9.6817357239397598E-4</v>
      </c>
      <c r="I870" s="75">
        <v>6.8383750816449707E-2</v>
      </c>
      <c r="J870" s="75">
        <v>2.0984483861045001E-2</v>
      </c>
      <c r="K870" s="77">
        <v>5.8879019147180002E-2</v>
      </c>
      <c r="L870" s="75">
        <v>3.01404677618812</v>
      </c>
      <c r="M870" s="78">
        <v>4.5112130205000898E-2</v>
      </c>
    </row>
    <row r="871" spans="1:13">
      <c r="A871" s="71">
        <v>2018</v>
      </c>
      <c r="B871" s="72" t="s">
        <v>914</v>
      </c>
      <c r="C871" s="73" t="s">
        <v>930</v>
      </c>
      <c r="D871" s="9" t="s">
        <v>1290</v>
      </c>
      <c r="E871" s="9" t="s">
        <v>1278</v>
      </c>
      <c r="F871" s="74">
        <v>5631145</v>
      </c>
      <c r="G871" s="75">
        <v>0.16285714285714301</v>
      </c>
      <c r="H871" s="76">
        <v>5.9598519187503501E-4</v>
      </c>
      <c r="I871" s="75">
        <v>7.3867804686306798E-2</v>
      </c>
      <c r="J871" s="75">
        <v>2.1788543317183801E-2</v>
      </c>
      <c r="K871" s="77">
        <v>6.3567089948107697E-2</v>
      </c>
      <c r="L871" s="75">
        <v>3.22476453080818</v>
      </c>
      <c r="M871" s="78">
        <v>5.2637818656053603E-2</v>
      </c>
    </row>
    <row r="872" spans="1:13">
      <c r="A872" s="81">
        <v>2019</v>
      </c>
      <c r="B872" s="80" t="s">
        <v>921</v>
      </c>
      <c r="C872" s="73" t="s">
        <v>930</v>
      </c>
      <c r="D872" s="9" t="s">
        <v>1291</v>
      </c>
      <c r="E872" s="9" t="s">
        <v>1278</v>
      </c>
      <c r="F872" s="74">
        <v>5631157</v>
      </c>
      <c r="G872" s="75">
        <v>4.3568464730290503E-2</v>
      </c>
      <c r="H872" s="76">
        <v>6.4301232984541795E-5</v>
      </c>
      <c r="I872" s="75">
        <v>0.110317764165809</v>
      </c>
      <c r="J872" s="75">
        <v>2.8004974966717801E-2</v>
      </c>
      <c r="K872" s="77">
        <v>6.2358673838203399E-2</v>
      </c>
      <c r="L872" s="75">
        <v>4.1917806993425097</v>
      </c>
      <c r="M872" s="78">
        <v>0.20571314908018901</v>
      </c>
    </row>
    <row r="873" spans="1:13">
      <c r="A873" s="81">
        <v>2019</v>
      </c>
      <c r="B873" s="72" t="s">
        <v>914</v>
      </c>
      <c r="C873" s="73" t="s">
        <v>930</v>
      </c>
      <c r="D873" s="9" t="s">
        <v>1291</v>
      </c>
      <c r="E873" s="9" t="s">
        <v>1278</v>
      </c>
      <c r="F873" s="74">
        <v>5631157</v>
      </c>
      <c r="G873" s="75">
        <v>4.3568464730290503E-2</v>
      </c>
      <c r="H873" s="76">
        <v>5.5129834928012301E-5</v>
      </c>
      <c r="I873" s="75">
        <v>0.11135553377075</v>
      </c>
      <c r="J873" s="75">
        <v>2.7997183395541098E-2</v>
      </c>
      <c r="K873" s="77">
        <v>6.3533385495951902E-2</v>
      </c>
      <c r="L873" s="75">
        <v>4.2586133079009398</v>
      </c>
      <c r="M873" s="78">
        <v>0.20960167930441001</v>
      </c>
    </row>
    <row r="874" spans="1:13">
      <c r="A874" s="81">
        <v>2019</v>
      </c>
      <c r="B874" s="80" t="s">
        <v>921</v>
      </c>
      <c r="C874" s="73" t="s">
        <v>930</v>
      </c>
      <c r="D874" s="9" t="s">
        <v>1292</v>
      </c>
      <c r="E874" s="9" t="s">
        <v>1278</v>
      </c>
      <c r="F874" s="74">
        <v>5631223</v>
      </c>
      <c r="G874" s="75">
        <v>4.5643153526971E-2</v>
      </c>
      <c r="H874" s="76">
        <v>3.29164762406172E-4</v>
      </c>
      <c r="I874" s="75">
        <v>9.8000804487381202E-2</v>
      </c>
      <c r="J874" s="75">
        <v>2.7591533518594301E-2</v>
      </c>
      <c r="K874" s="77">
        <v>5.10003517258735E-2</v>
      </c>
      <c r="L874" s="75">
        <v>3.4825866628633402</v>
      </c>
      <c r="M874" s="78">
        <v>0.14908442056414001</v>
      </c>
    </row>
    <row r="875" spans="1:13">
      <c r="A875" s="81">
        <v>2019</v>
      </c>
      <c r="B875" s="72" t="s">
        <v>914</v>
      </c>
      <c r="C875" s="73" t="s">
        <v>930</v>
      </c>
      <c r="D875" s="9" t="s">
        <v>1292</v>
      </c>
      <c r="E875" s="9" t="s">
        <v>1278</v>
      </c>
      <c r="F875" s="74">
        <v>5631223</v>
      </c>
      <c r="G875" s="75">
        <v>4.5643153526971E-2</v>
      </c>
      <c r="H875" s="76">
        <v>2.5438527914465898E-4</v>
      </c>
      <c r="I875" s="75">
        <v>9.9743125374145397E-2</v>
      </c>
      <c r="J875" s="75">
        <v>2.75655071118476E-2</v>
      </c>
      <c r="K875" s="77">
        <v>5.2877796017071099E-2</v>
      </c>
      <c r="L875" s="75">
        <v>3.59450802419981</v>
      </c>
      <c r="M875" s="78">
        <v>0.154432579238516</v>
      </c>
    </row>
    <row r="876" spans="1:13">
      <c r="A876" s="79">
        <v>2017</v>
      </c>
      <c r="B876" s="80" t="s">
        <v>921</v>
      </c>
      <c r="C876" s="73" t="s">
        <v>927</v>
      </c>
      <c r="D876" s="9" t="s">
        <v>1293</v>
      </c>
      <c r="E876" s="9" t="s">
        <v>1278</v>
      </c>
      <c r="F876" s="74">
        <v>5648602</v>
      </c>
      <c r="G876" s="75">
        <v>7.3170731707317097E-2</v>
      </c>
      <c r="H876" s="76">
        <v>5.0710571504289598E-4</v>
      </c>
      <c r="I876" s="75">
        <v>-36.139267783285497</v>
      </c>
      <c r="J876" s="75">
        <v>10.497323462730099</v>
      </c>
      <c r="K876" s="77">
        <v>4.7037723085968798E-2</v>
      </c>
      <c r="L876" s="75">
        <v>3.2949014949587201</v>
      </c>
      <c r="M876" s="78">
        <v>0.14489859321089901</v>
      </c>
    </row>
    <row r="877" spans="1:13">
      <c r="A877" s="79">
        <v>2017</v>
      </c>
      <c r="B877" s="80" t="s">
        <v>921</v>
      </c>
      <c r="C877" s="73" t="s">
        <v>927</v>
      </c>
      <c r="D877" s="9" t="s">
        <v>1294</v>
      </c>
      <c r="E877" s="9" t="s">
        <v>1278</v>
      </c>
      <c r="F877" s="74">
        <v>5648655</v>
      </c>
      <c r="G877" s="75">
        <v>7.3170731707317097E-2</v>
      </c>
      <c r="H877" s="76">
        <v>5.0710571504289598E-4</v>
      </c>
      <c r="I877" s="75">
        <v>-36.139267783285497</v>
      </c>
      <c r="J877" s="75">
        <v>10.497323462730099</v>
      </c>
      <c r="K877" s="77">
        <v>4.7037723085968798E-2</v>
      </c>
      <c r="L877" s="75">
        <v>3.2949014949587201</v>
      </c>
      <c r="M877" s="78">
        <v>0.17194627854793099</v>
      </c>
    </row>
    <row r="878" spans="1:13">
      <c r="A878" s="79">
        <v>2017</v>
      </c>
      <c r="B878" s="72" t="s">
        <v>914</v>
      </c>
      <c r="C878" s="73" t="s">
        <v>927</v>
      </c>
      <c r="D878" s="9" t="s">
        <v>1295</v>
      </c>
      <c r="E878" s="9" t="s">
        <v>1278</v>
      </c>
      <c r="F878" s="74">
        <v>5718034</v>
      </c>
      <c r="G878" s="75">
        <v>1.6260162601626001E-2</v>
      </c>
      <c r="H878" s="76">
        <v>1.8190023079679501E-4</v>
      </c>
      <c r="I878" s="75">
        <v>86.112212464458494</v>
      </c>
      <c r="J878" s="75">
        <v>23.267022091363501</v>
      </c>
      <c r="K878" s="77">
        <v>5.41598871929619E-2</v>
      </c>
      <c r="L878" s="75">
        <v>3.7401667498990698</v>
      </c>
      <c r="M878" s="78">
        <v>0.78118634130633602</v>
      </c>
    </row>
    <row r="879" spans="1:13">
      <c r="A879" s="71">
        <v>2018</v>
      </c>
      <c r="B879" s="72" t="s">
        <v>914</v>
      </c>
      <c r="C879" s="73" t="s">
        <v>944</v>
      </c>
      <c r="D879" s="9" t="s">
        <v>1296</v>
      </c>
      <c r="E879" s="9" t="s">
        <v>1278</v>
      </c>
      <c r="F879" s="74">
        <v>6253596</v>
      </c>
      <c r="G879" s="75">
        <v>0.210191082802548</v>
      </c>
      <c r="H879" s="76">
        <v>7.4688509424255904E-4</v>
      </c>
      <c r="I879" s="75">
        <v>-2.7034839057631901</v>
      </c>
      <c r="J879" s="75">
        <v>0.81266992758325396</v>
      </c>
      <c r="K879" s="77">
        <v>6.8061736448704294E-2</v>
      </c>
      <c r="L879" s="75">
        <v>3.1267462077895498</v>
      </c>
      <c r="M879" s="78">
        <v>5.0169658420656203E-2</v>
      </c>
    </row>
    <row r="880" spans="1:13">
      <c r="A880" s="81">
        <v>2019</v>
      </c>
      <c r="B880" s="80" t="s">
        <v>921</v>
      </c>
      <c r="C880" s="73" t="s">
        <v>948</v>
      </c>
      <c r="D880" s="9" t="s">
        <v>1296</v>
      </c>
      <c r="E880" s="9" t="s">
        <v>1278</v>
      </c>
      <c r="F880" s="74">
        <v>6253596</v>
      </c>
      <c r="G880" s="75">
        <v>0.24418604651162801</v>
      </c>
      <c r="H880" s="76">
        <v>7.2651438789840702E-4</v>
      </c>
      <c r="I880" s="75">
        <v>-2.5142031214506502</v>
      </c>
      <c r="J880" s="75">
        <v>0.75192131086826297</v>
      </c>
      <c r="K880" s="77">
        <v>5.0672739470240799E-2</v>
      </c>
      <c r="L880" s="75">
        <v>3.1387557805084101</v>
      </c>
      <c r="M880" s="78">
        <v>6.0291507549212399E-2</v>
      </c>
    </row>
    <row r="881" spans="1:13">
      <c r="A881" s="71">
        <v>2018</v>
      </c>
      <c r="B881" s="72" t="s">
        <v>914</v>
      </c>
      <c r="C881" s="73" t="s">
        <v>932</v>
      </c>
      <c r="D881" s="9" t="s">
        <v>1297</v>
      </c>
      <c r="E881" s="9" t="s">
        <v>1278</v>
      </c>
      <c r="F881" s="74">
        <v>8119079</v>
      </c>
      <c r="G881" s="75">
        <v>2.2857142857142899E-2</v>
      </c>
      <c r="H881" s="76">
        <v>6.1256146162258604E-4</v>
      </c>
      <c r="I881" s="75">
        <v>0.21217681119055001</v>
      </c>
      <c r="J881" s="75">
        <v>6.2716495544074005E-2</v>
      </c>
      <c r="K881" s="77">
        <v>6.3309612342554306E-2</v>
      </c>
      <c r="L881" s="75">
        <v>3.2128503296501298</v>
      </c>
      <c r="M881" s="78">
        <v>0.179813376824765</v>
      </c>
    </row>
    <row r="882" spans="1:13">
      <c r="A882" s="71">
        <v>2018</v>
      </c>
      <c r="B882" s="80" t="s">
        <v>921</v>
      </c>
      <c r="C882" s="73" t="s">
        <v>930</v>
      </c>
      <c r="D882" s="9" t="s">
        <v>1297</v>
      </c>
      <c r="E882" s="9" t="s">
        <v>1278</v>
      </c>
      <c r="F882" s="74">
        <v>8119079</v>
      </c>
      <c r="G882" s="75">
        <v>2.2857142857142899E-2</v>
      </c>
      <c r="H882" s="76">
        <v>6.0247906581777598E-4</v>
      </c>
      <c r="I882" s="75">
        <v>0.185545977961732</v>
      </c>
      <c r="J882" s="75">
        <v>5.4840775268377197E-2</v>
      </c>
      <c r="K882" s="77">
        <v>6.3318591154754106E-2</v>
      </c>
      <c r="L882" s="75">
        <v>3.22005803880749</v>
      </c>
      <c r="M882" s="78">
        <v>0.164018157161258</v>
      </c>
    </row>
    <row r="883" spans="1:13">
      <c r="A883" s="71">
        <v>2018</v>
      </c>
      <c r="B883" s="72" t="s">
        <v>914</v>
      </c>
      <c r="C883" s="73" t="s">
        <v>930</v>
      </c>
      <c r="D883" s="9" t="s">
        <v>1297</v>
      </c>
      <c r="E883" s="9" t="s">
        <v>1278</v>
      </c>
      <c r="F883" s="74">
        <v>8119079</v>
      </c>
      <c r="G883" s="75">
        <v>2.2857142857142899E-2</v>
      </c>
      <c r="H883" s="76">
        <v>2.6909179088596702E-4</v>
      </c>
      <c r="I883" s="75">
        <v>0.202041915584104</v>
      </c>
      <c r="J883" s="75">
        <v>5.6281315874714702E-2</v>
      </c>
      <c r="K883" s="77">
        <v>7.0994340148625296E-2</v>
      </c>
      <c r="L883" s="75">
        <v>3.57009955094418</v>
      </c>
      <c r="M883" s="78">
        <v>0.194478588408079</v>
      </c>
    </row>
    <row r="884" spans="1:13">
      <c r="A884" s="81">
        <v>2019</v>
      </c>
      <c r="B884" s="72" t="s">
        <v>914</v>
      </c>
      <c r="C884" s="73" t="s">
        <v>1027</v>
      </c>
      <c r="D884" s="9" t="s">
        <v>1298</v>
      </c>
      <c r="E884" s="9" t="s">
        <v>1278</v>
      </c>
      <c r="F884" s="74">
        <v>8557483</v>
      </c>
      <c r="G884" s="75">
        <v>0.179012345679012</v>
      </c>
      <c r="H884" s="76">
        <v>9.4950018844854197E-4</v>
      </c>
      <c r="I884" s="75">
        <v>1.62219342581246</v>
      </c>
      <c r="J884" s="75">
        <v>0.494863805318354</v>
      </c>
      <c r="K884" s="77">
        <v>4.3257414444958897E-2</v>
      </c>
      <c r="L884" s="75">
        <v>3.0225049447319599</v>
      </c>
      <c r="M884" s="78">
        <v>4.7956799352829697E-2</v>
      </c>
    </row>
    <row r="885" spans="1:13">
      <c r="A885" s="81">
        <v>2019</v>
      </c>
      <c r="B885" s="80" t="s">
        <v>921</v>
      </c>
      <c r="C885" s="73" t="s">
        <v>1027</v>
      </c>
      <c r="D885" s="9" t="s">
        <v>1298</v>
      </c>
      <c r="E885" s="9" t="s">
        <v>1278</v>
      </c>
      <c r="F885" s="74">
        <v>8557483</v>
      </c>
      <c r="G885" s="75">
        <v>0.179012345679012</v>
      </c>
      <c r="H885" s="76">
        <v>8.6561413341289804E-4</v>
      </c>
      <c r="I885" s="75">
        <v>1.6637663382467001</v>
      </c>
      <c r="J885" s="75">
        <v>0.50397830404071597</v>
      </c>
      <c r="K885" s="77">
        <v>4.3858343944152299E-2</v>
      </c>
      <c r="L885" s="75">
        <v>3.0626756611872299</v>
      </c>
      <c r="M885" s="78">
        <v>5.0446330752411603E-2</v>
      </c>
    </row>
    <row r="886" spans="1:13">
      <c r="A886" s="81">
        <v>2019</v>
      </c>
      <c r="B886" s="72" t="s">
        <v>914</v>
      </c>
      <c r="C886" s="73" t="s">
        <v>1027</v>
      </c>
      <c r="D886" s="9" t="s">
        <v>1299</v>
      </c>
      <c r="E886" s="9" t="s">
        <v>1278</v>
      </c>
      <c r="F886" s="74">
        <v>8557491</v>
      </c>
      <c r="G886" s="75">
        <v>0.179012345679012</v>
      </c>
      <c r="H886" s="76">
        <v>9.4950018844854197E-4</v>
      </c>
      <c r="I886" s="75">
        <v>1.62219342581246</v>
      </c>
      <c r="J886" s="75">
        <v>0.494863805318354</v>
      </c>
      <c r="K886" s="77">
        <v>4.3257414444958897E-2</v>
      </c>
      <c r="L886" s="75">
        <v>3.0225049447319599</v>
      </c>
      <c r="M886" s="78">
        <v>5.6031158427540797E-3</v>
      </c>
    </row>
    <row r="887" spans="1:13">
      <c r="A887" s="81">
        <v>2019</v>
      </c>
      <c r="B887" s="80" t="s">
        <v>921</v>
      </c>
      <c r="C887" s="73" t="s">
        <v>1027</v>
      </c>
      <c r="D887" s="9" t="s">
        <v>1299</v>
      </c>
      <c r="E887" s="9" t="s">
        <v>1278</v>
      </c>
      <c r="F887" s="74">
        <v>8557491</v>
      </c>
      <c r="G887" s="75">
        <v>0.179012345679012</v>
      </c>
      <c r="H887" s="76">
        <v>8.6561413341289804E-4</v>
      </c>
      <c r="I887" s="75">
        <v>1.6637663382467001</v>
      </c>
      <c r="J887" s="75">
        <v>0.50397830404071597</v>
      </c>
      <c r="K887" s="77">
        <v>4.3858343944152299E-2</v>
      </c>
      <c r="L887" s="75">
        <v>3.0626756611872299</v>
      </c>
      <c r="M887" s="78">
        <v>5.8939845623991096E-3</v>
      </c>
    </row>
    <row r="888" spans="1:13">
      <c r="A888" s="71">
        <v>2018</v>
      </c>
      <c r="B888" s="80" t="s">
        <v>921</v>
      </c>
      <c r="C888" s="73" t="s">
        <v>925</v>
      </c>
      <c r="D888" s="9" t="s">
        <v>1300</v>
      </c>
      <c r="E888" s="9" t="s">
        <v>1278</v>
      </c>
      <c r="F888" s="74">
        <v>9479723</v>
      </c>
      <c r="G888" s="75">
        <v>5.0955414012738898E-2</v>
      </c>
      <c r="H888" s="76">
        <v>7.8511578294022201E-5</v>
      </c>
      <c r="I888" s="75">
        <v>-3.6170620789100898</v>
      </c>
      <c r="J888" s="75">
        <v>0.93667598604908597</v>
      </c>
      <c r="K888" s="77">
        <v>9.0609143409679405E-2</v>
      </c>
      <c r="L888" s="75">
        <v>4.1050662920647998</v>
      </c>
      <c r="M888" s="78">
        <v>0.26752582107194101</v>
      </c>
    </row>
    <row r="889" spans="1:13">
      <c r="A889" s="71">
        <v>2018</v>
      </c>
      <c r="B889" s="72" t="s">
        <v>914</v>
      </c>
      <c r="C889" s="73" t="s">
        <v>925</v>
      </c>
      <c r="D889" s="9" t="s">
        <v>1300</v>
      </c>
      <c r="E889" s="9" t="s">
        <v>1278</v>
      </c>
      <c r="F889" s="74">
        <v>9479723</v>
      </c>
      <c r="G889" s="75">
        <v>5.0955414012738898E-2</v>
      </c>
      <c r="H889" s="76">
        <v>6.6868312631148397E-5</v>
      </c>
      <c r="I889" s="75">
        <v>-3.5503611348116002</v>
      </c>
      <c r="J889" s="75">
        <v>0.90906177393744503</v>
      </c>
      <c r="K889" s="77">
        <v>9.2583326745420802E-2</v>
      </c>
      <c r="L889" s="75">
        <v>4.1747796357387399</v>
      </c>
      <c r="M889" s="78">
        <v>0.257750099795159</v>
      </c>
    </row>
    <row r="890" spans="1:13">
      <c r="A890" s="71">
        <v>2018</v>
      </c>
      <c r="B890" s="80" t="s">
        <v>921</v>
      </c>
      <c r="C890" s="73" t="s">
        <v>927</v>
      </c>
      <c r="D890" s="9" t="s">
        <v>1301</v>
      </c>
      <c r="E890" s="9" t="s">
        <v>1278</v>
      </c>
      <c r="F890" s="74">
        <v>9854962</v>
      </c>
      <c r="G890" s="75">
        <v>4.1401273885350302E-2</v>
      </c>
      <c r="H890" s="76">
        <v>9.5646138055347505E-4</v>
      </c>
      <c r="I890" s="75">
        <v>120.43533898973401</v>
      </c>
      <c r="J890" s="75">
        <v>36.979510688021897</v>
      </c>
      <c r="K890" s="77">
        <v>6.5327818280956504E-2</v>
      </c>
      <c r="L890" s="75">
        <v>3.0193325609750299</v>
      </c>
      <c r="M890" s="78">
        <v>0.28596734684428599</v>
      </c>
    </row>
    <row r="891" spans="1:13">
      <c r="A891" s="79">
        <v>2017</v>
      </c>
      <c r="B891" s="80" t="s">
        <v>921</v>
      </c>
      <c r="C891" s="73" t="s">
        <v>979</v>
      </c>
      <c r="D891" s="9" t="s">
        <v>1302</v>
      </c>
      <c r="E891" s="9" t="s">
        <v>1278</v>
      </c>
      <c r="F891" s="74">
        <v>11403850</v>
      </c>
      <c r="G891" s="75">
        <v>0.15451388888888901</v>
      </c>
      <c r="H891" s="76">
        <v>7.4000731133523395E-4</v>
      </c>
      <c r="I891" s="75">
        <v>-2.3906082218470699</v>
      </c>
      <c r="J891" s="75">
        <v>0.71396729859771602</v>
      </c>
      <c r="K891" s="77">
        <v>3.81805248670938E-2</v>
      </c>
      <c r="L891" s="75">
        <v>3.1307639893813701</v>
      </c>
      <c r="M891" s="78">
        <v>7.1497653411159903E-3</v>
      </c>
    </row>
    <row r="892" spans="1:13">
      <c r="A892" s="71">
        <v>2018</v>
      </c>
      <c r="B892" s="72" t="s">
        <v>914</v>
      </c>
      <c r="C892" s="73" t="s">
        <v>933</v>
      </c>
      <c r="D892" s="9" t="s">
        <v>1302</v>
      </c>
      <c r="E892" s="9" t="s">
        <v>1278</v>
      </c>
      <c r="F892" s="74">
        <v>11403850</v>
      </c>
      <c r="G892" s="75">
        <v>0.17714285714285699</v>
      </c>
      <c r="H892" s="76">
        <v>6.3924331051472695E-4</v>
      </c>
      <c r="I892" s="75">
        <v>-47.213600258708198</v>
      </c>
      <c r="J892" s="75">
        <v>14.0014907316129</v>
      </c>
      <c r="K892" s="77">
        <v>6.2909298352090803E-2</v>
      </c>
      <c r="L892" s="75">
        <v>3.1943338080364598</v>
      </c>
      <c r="M892" s="78">
        <v>0.13240331391715601</v>
      </c>
    </row>
    <row r="893" spans="1:13">
      <c r="A893" s="79">
        <v>2017</v>
      </c>
      <c r="B893" s="72" t="s">
        <v>914</v>
      </c>
      <c r="C893" s="73" t="s">
        <v>977</v>
      </c>
      <c r="D893" s="9" t="s">
        <v>1302</v>
      </c>
      <c r="E893" s="9" t="s">
        <v>1278</v>
      </c>
      <c r="F893" s="74">
        <v>11403850</v>
      </c>
      <c r="G893" s="75">
        <v>0.15451388888888901</v>
      </c>
      <c r="H893" s="76">
        <v>3.40218420709529E-4</v>
      </c>
      <c r="I893" s="75">
        <v>-121.209270957339</v>
      </c>
      <c r="J893" s="75">
        <v>34.124523138210797</v>
      </c>
      <c r="K893" s="77">
        <v>4.2861573496134599E-2</v>
      </c>
      <c r="L893" s="75">
        <v>3.4682421757442601</v>
      </c>
      <c r="M893" s="78">
        <v>7.6192217838829098E-3</v>
      </c>
    </row>
    <row r="894" spans="1:13">
      <c r="A894" s="79">
        <v>2017</v>
      </c>
      <c r="B894" s="80" t="s">
        <v>921</v>
      </c>
      <c r="C894" s="73" t="s">
        <v>977</v>
      </c>
      <c r="D894" s="9" t="s">
        <v>1302</v>
      </c>
      <c r="E894" s="9" t="s">
        <v>1278</v>
      </c>
      <c r="F894" s="74">
        <v>11403850</v>
      </c>
      <c r="G894" s="75">
        <v>0.15451388888888901</v>
      </c>
      <c r="H894" s="76">
        <v>2.6098973449003302E-4</v>
      </c>
      <c r="I894" s="75">
        <v>-126.214642663734</v>
      </c>
      <c r="J894" s="75">
        <v>34.8980372635801</v>
      </c>
      <c r="K894" s="77">
        <v>4.4401740435296003E-2</v>
      </c>
      <c r="L894" s="75">
        <v>3.58337657443187</v>
      </c>
      <c r="M894" s="78">
        <v>8.2614907587431705E-3</v>
      </c>
    </row>
    <row r="895" spans="1:13">
      <c r="A895" s="71">
        <v>2018</v>
      </c>
      <c r="B895" s="80" t="s">
        <v>921</v>
      </c>
      <c r="C895" s="73" t="s">
        <v>932</v>
      </c>
      <c r="D895" s="9" t="s">
        <v>1303</v>
      </c>
      <c r="E895" s="9" t="s">
        <v>1278</v>
      </c>
      <c r="F895" s="74">
        <v>11642160</v>
      </c>
      <c r="G895" s="75">
        <v>0.125714285714286</v>
      </c>
      <c r="H895" s="76">
        <v>4.7846436054930098E-4</v>
      </c>
      <c r="I895" s="75">
        <v>8.2583384170240304E-2</v>
      </c>
      <c r="J895" s="75">
        <v>2.39912947964885E-2</v>
      </c>
      <c r="K895" s="77">
        <v>6.5466674210581902E-2</v>
      </c>
      <c r="L895" s="75">
        <v>3.3201504060443301</v>
      </c>
      <c r="M895" s="78">
        <v>7.6417761641607004E-2</v>
      </c>
    </row>
    <row r="896" spans="1:13">
      <c r="A896" s="71">
        <v>2018</v>
      </c>
      <c r="B896" s="72" t="s">
        <v>914</v>
      </c>
      <c r="C896" s="73" t="s">
        <v>932</v>
      </c>
      <c r="D896" s="9" t="s">
        <v>1303</v>
      </c>
      <c r="E896" s="9" t="s">
        <v>1278</v>
      </c>
      <c r="F896" s="74">
        <v>11642160</v>
      </c>
      <c r="G896" s="75">
        <v>0.125714285714286</v>
      </c>
      <c r="H896" s="76">
        <v>1.2441624627126201E-4</v>
      </c>
      <c r="I896" s="75">
        <v>9.3571612905531606E-2</v>
      </c>
      <c r="J896" s="75">
        <v>2.4799915577822001E-2</v>
      </c>
      <c r="K896" s="77">
        <v>7.8127676466397594E-2</v>
      </c>
      <c r="L896" s="75">
        <v>3.9051229057764201</v>
      </c>
      <c r="M896" s="78">
        <v>9.8106366668313696E-2</v>
      </c>
    </row>
    <row r="897" spans="1:13">
      <c r="A897" s="71">
        <v>2018</v>
      </c>
      <c r="B897" s="80" t="s">
        <v>921</v>
      </c>
      <c r="C897" s="73" t="s">
        <v>930</v>
      </c>
      <c r="D897" s="9" t="s">
        <v>1303</v>
      </c>
      <c r="E897" s="9" t="s">
        <v>1278</v>
      </c>
      <c r="F897" s="74">
        <v>11642160</v>
      </c>
      <c r="G897" s="75">
        <v>0.125714285714286</v>
      </c>
      <c r="H897" s="76">
        <v>4.7412296570199299E-5</v>
      </c>
      <c r="I897" s="75">
        <v>8.6019308829008406E-2</v>
      </c>
      <c r="J897" s="75">
        <v>2.1600732337644198E-2</v>
      </c>
      <c r="K897" s="77">
        <v>8.6633911853957399E-2</v>
      </c>
      <c r="L897" s="75">
        <v>4.3241090076928801</v>
      </c>
      <c r="M897" s="78">
        <v>9.8892541036972106E-2</v>
      </c>
    </row>
    <row r="898" spans="1:13">
      <c r="A898" s="71">
        <v>2018</v>
      </c>
      <c r="B898" s="72" t="s">
        <v>914</v>
      </c>
      <c r="C898" s="73" t="s">
        <v>930</v>
      </c>
      <c r="D898" s="9" t="s">
        <v>1303</v>
      </c>
      <c r="E898" s="9" t="s">
        <v>1278</v>
      </c>
      <c r="F898" s="74">
        <v>11642160</v>
      </c>
      <c r="G898" s="75">
        <v>0.125714285714286</v>
      </c>
      <c r="H898" s="76">
        <v>2.0154443490062102E-5</v>
      </c>
      <c r="I898" s="75">
        <v>9.2832632255656106E-2</v>
      </c>
      <c r="J898" s="75">
        <v>2.22552594846562E-2</v>
      </c>
      <c r="K898" s="77">
        <v>9.4642639377487195E-2</v>
      </c>
      <c r="L898" s="75">
        <v>4.6956291892019202</v>
      </c>
      <c r="M898" s="78">
        <v>0.115178911226828</v>
      </c>
    </row>
    <row r="899" spans="1:13">
      <c r="A899" s="71">
        <v>2018</v>
      </c>
      <c r="B899" s="80" t="s">
        <v>921</v>
      </c>
      <c r="C899" s="73" t="s">
        <v>930</v>
      </c>
      <c r="D899" s="9" t="s">
        <v>1304</v>
      </c>
      <c r="E899" s="9" t="s">
        <v>1278</v>
      </c>
      <c r="F899" s="74">
        <v>11642207</v>
      </c>
      <c r="G899" s="75">
        <v>0.128571428571429</v>
      </c>
      <c r="H899" s="76">
        <v>1.51219231677345E-4</v>
      </c>
      <c r="I899" s="75">
        <v>8.1923377548694595E-2</v>
      </c>
      <c r="J899" s="75">
        <v>2.2011324518250101E-2</v>
      </c>
      <c r="K899" s="77">
        <v>7.6104459769407204E-2</v>
      </c>
      <c r="L899" s="75">
        <v>3.8203929728545201</v>
      </c>
      <c r="M899" s="78">
        <v>0.10112173339780101</v>
      </c>
    </row>
    <row r="900" spans="1:13">
      <c r="A900" s="71">
        <v>2018</v>
      </c>
      <c r="B900" s="72" t="s">
        <v>914</v>
      </c>
      <c r="C900" s="73" t="s">
        <v>930</v>
      </c>
      <c r="D900" s="9" t="s">
        <v>1304</v>
      </c>
      <c r="E900" s="9" t="s">
        <v>1278</v>
      </c>
      <c r="F900" s="74">
        <v>11642207</v>
      </c>
      <c r="G900" s="75">
        <v>0.128571428571429</v>
      </c>
      <c r="H900" s="76">
        <v>1.4919247550344001E-4</v>
      </c>
      <c r="I900" s="75">
        <v>8.3894675337673696E-2</v>
      </c>
      <c r="J900" s="75">
        <v>2.24871120855249E-2</v>
      </c>
      <c r="K900" s="77">
        <v>7.6455165954892795E-2</v>
      </c>
      <c r="L900" s="75">
        <v>3.8262530798776999</v>
      </c>
      <c r="M900" s="78">
        <v>0.106046808452013</v>
      </c>
    </row>
    <row r="901" spans="1:13">
      <c r="A901" s="71">
        <v>2018</v>
      </c>
      <c r="B901" s="80" t="s">
        <v>921</v>
      </c>
      <c r="C901" s="73" t="s">
        <v>996</v>
      </c>
      <c r="D901" s="9" t="s">
        <v>1305</v>
      </c>
      <c r="E901" s="9" t="s">
        <v>1278</v>
      </c>
      <c r="F901" s="74">
        <v>11841330</v>
      </c>
      <c r="G901" s="75">
        <v>0.43312101910827999</v>
      </c>
      <c r="H901" s="76">
        <v>1.45332545299249E-4</v>
      </c>
      <c r="I901" s="75">
        <v>5.43812987391099E-2</v>
      </c>
      <c r="J901" s="75">
        <v>1.4608681699089601E-2</v>
      </c>
      <c r="K901" s="77">
        <v>8.4479706034625096E-2</v>
      </c>
      <c r="L901" s="75">
        <v>3.8376371203119599</v>
      </c>
      <c r="M901" s="78">
        <v>1.7959944427845698E-2</v>
      </c>
    </row>
    <row r="902" spans="1:13">
      <c r="A902" s="71">
        <v>2018</v>
      </c>
      <c r="B902" s="72" t="s">
        <v>914</v>
      </c>
      <c r="C902" s="73" t="s">
        <v>996</v>
      </c>
      <c r="D902" s="9" t="s">
        <v>1305</v>
      </c>
      <c r="E902" s="9" t="s">
        <v>1278</v>
      </c>
      <c r="F902" s="74">
        <v>11841330</v>
      </c>
      <c r="G902" s="75">
        <v>0.43312101910827999</v>
      </c>
      <c r="H902" s="76">
        <v>9.5097217282081502E-5</v>
      </c>
      <c r="I902" s="75">
        <v>5.15836305713629E-2</v>
      </c>
      <c r="J902" s="75">
        <v>1.34791714973329E-2</v>
      </c>
      <c r="K902" s="77">
        <v>8.9063402779152506E-2</v>
      </c>
      <c r="L902" s="75">
        <v>4.0218321911248198</v>
      </c>
      <c r="M902" s="78">
        <v>1.6159564376455899E-2</v>
      </c>
    </row>
    <row r="903" spans="1:13">
      <c r="A903" s="71">
        <v>2018</v>
      </c>
      <c r="B903" s="80" t="s">
        <v>921</v>
      </c>
      <c r="C903" s="73" t="s">
        <v>996</v>
      </c>
      <c r="D903" s="9" t="s">
        <v>1306</v>
      </c>
      <c r="E903" s="9" t="s">
        <v>1278</v>
      </c>
      <c r="F903" s="74">
        <v>11841419</v>
      </c>
      <c r="G903" s="75">
        <v>0.43312101910827999</v>
      </c>
      <c r="H903" s="76">
        <v>1.45332545299249E-4</v>
      </c>
      <c r="I903" s="75">
        <v>5.43812987391099E-2</v>
      </c>
      <c r="J903" s="75">
        <v>1.4608681699089601E-2</v>
      </c>
      <c r="K903" s="77">
        <v>8.4479706034625096E-2</v>
      </c>
      <c r="L903" s="75">
        <v>3.8376371203119599</v>
      </c>
      <c r="M903" s="78">
        <v>7.9066732679514598E-2</v>
      </c>
    </row>
    <row r="904" spans="1:13">
      <c r="A904" s="71">
        <v>2018</v>
      </c>
      <c r="B904" s="72" t="s">
        <v>914</v>
      </c>
      <c r="C904" s="73" t="s">
        <v>996</v>
      </c>
      <c r="D904" s="9" t="s">
        <v>1306</v>
      </c>
      <c r="E904" s="9" t="s">
        <v>1278</v>
      </c>
      <c r="F904" s="74">
        <v>11841419</v>
      </c>
      <c r="G904" s="75">
        <v>0.43312101910827999</v>
      </c>
      <c r="H904" s="76">
        <v>9.5097217282081502E-5</v>
      </c>
      <c r="I904" s="75">
        <v>5.15836305713629E-2</v>
      </c>
      <c r="J904" s="75">
        <v>1.34791714973329E-2</v>
      </c>
      <c r="K904" s="77">
        <v>8.9063402779152506E-2</v>
      </c>
      <c r="L904" s="75">
        <v>4.0218321911248198</v>
      </c>
      <c r="M904" s="78">
        <v>7.1140752239170907E-2</v>
      </c>
    </row>
    <row r="905" spans="1:13">
      <c r="A905" s="81">
        <v>2019</v>
      </c>
      <c r="B905" s="72" t="s">
        <v>914</v>
      </c>
      <c r="C905" s="73" t="s">
        <v>930</v>
      </c>
      <c r="D905" s="9" t="s">
        <v>1307</v>
      </c>
      <c r="E905" s="9" t="s">
        <v>1278</v>
      </c>
      <c r="F905" s="74">
        <v>12190440</v>
      </c>
      <c r="G905" s="75">
        <v>1.03734439834025E-2</v>
      </c>
      <c r="H905" s="76">
        <v>8.8209936397379805E-4</v>
      </c>
      <c r="I905" s="75">
        <v>0.19828293963142299</v>
      </c>
      <c r="J905" s="75">
        <v>6.0126220252439903E-2</v>
      </c>
      <c r="K905" s="77">
        <v>4.4122867864651798E-2</v>
      </c>
      <c r="L905" s="75">
        <v>3.0544824910644</v>
      </c>
      <c r="M905" s="78">
        <v>0.41448504519009999</v>
      </c>
    </row>
    <row r="906" spans="1:13">
      <c r="A906" s="81">
        <v>2019</v>
      </c>
      <c r="B906" s="72" t="s">
        <v>914</v>
      </c>
      <c r="C906" s="73" t="s">
        <v>936</v>
      </c>
      <c r="D906" s="9" t="s">
        <v>1307</v>
      </c>
      <c r="E906" s="9" t="s">
        <v>1278</v>
      </c>
      <c r="F906" s="74">
        <v>12190440</v>
      </c>
      <c r="G906" s="75">
        <v>1.03734439834025E-2</v>
      </c>
      <c r="H906" s="76">
        <v>7.8013761883736403E-4</v>
      </c>
      <c r="I906" s="75">
        <v>7.6967870650129298</v>
      </c>
      <c r="J906" s="75">
        <v>2.3107981878301</v>
      </c>
      <c r="K906" s="77">
        <v>4.49904227440183E-2</v>
      </c>
      <c r="L906" s="75">
        <v>3.1078287795790001</v>
      </c>
      <c r="M906" s="78">
        <v>0.53299216321056397</v>
      </c>
    </row>
    <row r="907" spans="1:13">
      <c r="A907" s="81">
        <v>2019</v>
      </c>
      <c r="B907" s="80" t="s">
        <v>921</v>
      </c>
      <c r="C907" s="73" t="s">
        <v>936</v>
      </c>
      <c r="D907" s="9" t="s">
        <v>1307</v>
      </c>
      <c r="E907" s="9" t="s">
        <v>1278</v>
      </c>
      <c r="F907" s="74">
        <v>12190440</v>
      </c>
      <c r="G907" s="75">
        <v>1.03734439834025E-2</v>
      </c>
      <c r="H907" s="76">
        <v>6.2910342429138403E-4</v>
      </c>
      <c r="I907" s="75">
        <v>7.9003423087422897</v>
      </c>
      <c r="J907" s="75">
        <v>2.3333623658651201</v>
      </c>
      <c r="K907" s="77">
        <v>4.6453900769014803E-2</v>
      </c>
      <c r="L907" s="75">
        <v>3.2012779508874698</v>
      </c>
      <c r="M907" s="78">
        <v>0.56155680939397001</v>
      </c>
    </row>
    <row r="908" spans="1:13">
      <c r="A908" s="71">
        <v>2018</v>
      </c>
      <c r="B908" s="80" t="s">
        <v>921</v>
      </c>
      <c r="C908" s="73" t="s">
        <v>930</v>
      </c>
      <c r="D908" s="9" t="s">
        <v>1308</v>
      </c>
      <c r="E908" s="9" t="s">
        <v>1278</v>
      </c>
      <c r="F908" s="74">
        <v>12251975</v>
      </c>
      <c r="G908" s="75">
        <v>0.108571428571429</v>
      </c>
      <c r="H908" s="76">
        <v>8.18198889443231E-4</v>
      </c>
      <c r="I908" s="75">
        <v>-9.5815118544829603E-2</v>
      </c>
      <c r="J908" s="75">
        <v>2.9003897046574901E-2</v>
      </c>
      <c r="K908" s="77">
        <v>6.0456923514592802E-2</v>
      </c>
      <c r="L908" s="75">
        <v>3.0871411143133298</v>
      </c>
      <c r="M908" s="78">
        <v>0.11384226568316</v>
      </c>
    </row>
    <row r="909" spans="1:13">
      <c r="A909" s="71">
        <v>2018</v>
      </c>
      <c r="B909" s="80" t="s">
        <v>921</v>
      </c>
      <c r="C909" s="73" t="s">
        <v>932</v>
      </c>
      <c r="D909" s="9" t="s">
        <v>1308</v>
      </c>
      <c r="E909" s="9" t="s">
        <v>1278</v>
      </c>
      <c r="F909" s="74">
        <v>12251975</v>
      </c>
      <c r="G909" s="75">
        <v>0.108571428571429</v>
      </c>
      <c r="H909" s="76">
        <v>2.9578534422822602E-4</v>
      </c>
      <c r="I909" s="75">
        <v>-0.114739394694278</v>
      </c>
      <c r="J909" s="75">
        <v>3.2213770969179198E-2</v>
      </c>
      <c r="K909" s="77">
        <v>6.9928962227717703E-2</v>
      </c>
      <c r="L909" s="75">
        <v>3.5290233485220002</v>
      </c>
      <c r="M909" s="78">
        <v>0.13686672611488701</v>
      </c>
    </row>
    <row r="910" spans="1:13">
      <c r="A910" s="71">
        <v>2018</v>
      </c>
      <c r="B910" s="72" t="s">
        <v>914</v>
      </c>
      <c r="C910" s="73" t="s">
        <v>932</v>
      </c>
      <c r="D910" s="9" t="s">
        <v>1309</v>
      </c>
      <c r="E910" s="9" t="s">
        <v>1278</v>
      </c>
      <c r="F910" s="74">
        <v>12349719</v>
      </c>
      <c r="G910" s="75">
        <v>8.2857142857142893E-2</v>
      </c>
      <c r="H910" s="76">
        <v>6.9664188841391396E-4</v>
      </c>
      <c r="I910" s="75">
        <v>0.13160233012002001</v>
      </c>
      <c r="J910" s="75">
        <v>3.9288914062652801E-2</v>
      </c>
      <c r="K910" s="77">
        <v>6.2101398836485099E-2</v>
      </c>
      <c r="L910" s="75">
        <v>3.1569904153786799</v>
      </c>
      <c r="M910" s="78">
        <v>7.6179271602076007E-2</v>
      </c>
    </row>
    <row r="911" spans="1:13">
      <c r="A911" s="79">
        <v>2017</v>
      </c>
      <c r="B911" s="80" t="s">
        <v>921</v>
      </c>
      <c r="C911" s="73" t="s">
        <v>925</v>
      </c>
      <c r="D911" s="9" t="s">
        <v>1310</v>
      </c>
      <c r="E911" s="9" t="s">
        <v>1278</v>
      </c>
      <c r="F911" s="74">
        <v>13896614</v>
      </c>
      <c r="G911" s="75">
        <v>0.30894308943089399</v>
      </c>
      <c r="H911" s="76">
        <v>2.5010306662429701E-4</v>
      </c>
      <c r="I911" s="75">
        <v>-0.93208151302985398</v>
      </c>
      <c r="J911" s="75">
        <v>0.25741896971657502</v>
      </c>
      <c r="K911" s="77">
        <v>5.1900313975927898E-2</v>
      </c>
      <c r="L911" s="75">
        <v>3.6018809831601599</v>
      </c>
      <c r="M911" s="78">
        <v>6.6708249047551602E-3</v>
      </c>
    </row>
    <row r="912" spans="1:13">
      <c r="A912" s="71">
        <v>2018</v>
      </c>
      <c r="B912" s="72" t="s">
        <v>914</v>
      </c>
      <c r="C912" s="73" t="s">
        <v>996</v>
      </c>
      <c r="D912" s="9" t="s">
        <v>1311</v>
      </c>
      <c r="E912" s="9" t="s">
        <v>1278</v>
      </c>
      <c r="F912" s="74">
        <v>14146243</v>
      </c>
      <c r="G912" s="75">
        <v>0.26751592356687898</v>
      </c>
      <c r="H912" s="76">
        <v>9.3574979044080703E-4</v>
      </c>
      <c r="I912" s="75">
        <v>-5.0653591648505102E-2</v>
      </c>
      <c r="J912" s="75">
        <v>1.55041856060222E-2</v>
      </c>
      <c r="K912" s="77">
        <v>6.5726948314844505E-2</v>
      </c>
      <c r="L912" s="75">
        <v>3.02884026147286</v>
      </c>
      <c r="M912" s="78">
        <v>4.83948220992979E-2</v>
      </c>
    </row>
    <row r="913" spans="1:13">
      <c r="A913" s="71">
        <v>2018</v>
      </c>
      <c r="B913" s="72" t="s">
        <v>914</v>
      </c>
      <c r="C913" s="73" t="s">
        <v>930</v>
      </c>
      <c r="D913" s="9" t="s">
        <v>1312</v>
      </c>
      <c r="E913" s="9" t="s">
        <v>1278</v>
      </c>
      <c r="F913" s="74">
        <v>15634368</v>
      </c>
      <c r="G913" s="75">
        <v>2.57142857142857E-2</v>
      </c>
      <c r="H913" s="76">
        <v>8.7283553747870496E-4</v>
      </c>
      <c r="I913" s="75">
        <v>0.163356567384009</v>
      </c>
      <c r="J913" s="75">
        <v>4.9651836182790697E-2</v>
      </c>
      <c r="K913" s="77">
        <v>5.99794427141997E-2</v>
      </c>
      <c r="L913" s="75">
        <v>3.0590675797699598</v>
      </c>
      <c r="M913" s="78">
        <v>0.18295982753018</v>
      </c>
    </row>
    <row r="914" spans="1:13">
      <c r="A914" s="71">
        <v>2018</v>
      </c>
      <c r="B914" s="80" t="s">
        <v>921</v>
      </c>
      <c r="C914" s="73" t="s">
        <v>932</v>
      </c>
      <c r="D914" s="9" t="s">
        <v>1312</v>
      </c>
      <c r="E914" s="9" t="s">
        <v>1278</v>
      </c>
      <c r="F914" s="74">
        <v>15634368</v>
      </c>
      <c r="G914" s="75">
        <v>2.57142857142857E-2</v>
      </c>
      <c r="H914" s="76">
        <v>1.21667454548583E-4</v>
      </c>
      <c r="I914" s="75">
        <v>0.207973929937742</v>
      </c>
      <c r="J914" s="75">
        <v>5.5133499439168003E-2</v>
      </c>
      <c r="K914" s="77">
        <v>7.8092950226686206E-2</v>
      </c>
      <c r="L914" s="75">
        <v>3.91482557789337</v>
      </c>
      <c r="M914" s="78">
        <v>0.24862091658980701</v>
      </c>
    </row>
    <row r="915" spans="1:13">
      <c r="A915" s="71">
        <v>2018</v>
      </c>
      <c r="B915" s="72" t="s">
        <v>914</v>
      </c>
      <c r="C915" s="73" t="s">
        <v>932</v>
      </c>
      <c r="D915" s="9" t="s">
        <v>1312</v>
      </c>
      <c r="E915" s="9" t="s">
        <v>1278</v>
      </c>
      <c r="F915" s="74">
        <v>15634368</v>
      </c>
      <c r="G915" s="75">
        <v>2.57142857142857E-2</v>
      </c>
      <c r="H915" s="76">
        <v>2.34900404803808E-5</v>
      </c>
      <c r="I915" s="75">
        <v>0.22902845990472501</v>
      </c>
      <c r="J915" s="75">
        <v>5.5329004205321303E-2</v>
      </c>
      <c r="K915" s="77">
        <v>9.32711496055314E-2</v>
      </c>
      <c r="L915" s="75">
        <v>4.6291162348021802</v>
      </c>
      <c r="M915" s="78">
        <v>0.30150795267007102</v>
      </c>
    </row>
    <row r="916" spans="1:13">
      <c r="A916" s="71">
        <v>2018</v>
      </c>
      <c r="B916" s="80" t="s">
        <v>921</v>
      </c>
      <c r="C916" s="73" t="s">
        <v>930</v>
      </c>
      <c r="D916" s="9" t="s">
        <v>1313</v>
      </c>
      <c r="E916" s="9" t="s">
        <v>1278</v>
      </c>
      <c r="F916" s="74">
        <v>15673164</v>
      </c>
      <c r="G916" s="75">
        <v>0.157142857142857</v>
      </c>
      <c r="H916" s="76">
        <v>6.7664948698172001E-4</v>
      </c>
      <c r="I916" s="75">
        <v>-7.1266807782772806E-2</v>
      </c>
      <c r="J916" s="75">
        <v>2.1252724454032701E-2</v>
      </c>
      <c r="K916" s="77">
        <v>6.2234218484998098E-2</v>
      </c>
      <c r="L916" s="75">
        <v>3.1696362431174201</v>
      </c>
      <c r="M916" s="78">
        <v>5.4581730681134803E-2</v>
      </c>
    </row>
    <row r="917" spans="1:13">
      <c r="A917" s="71">
        <v>2018</v>
      </c>
      <c r="B917" s="72" t="s">
        <v>914</v>
      </c>
      <c r="C917" s="73" t="s">
        <v>932</v>
      </c>
      <c r="D917" s="9" t="s">
        <v>1313</v>
      </c>
      <c r="E917" s="9" t="s">
        <v>1278</v>
      </c>
      <c r="F917" s="74">
        <v>15673164</v>
      </c>
      <c r="G917" s="75">
        <v>0.157142857142857</v>
      </c>
      <c r="H917" s="76">
        <v>3.9185949011690002E-4</v>
      </c>
      <c r="I917" s="75">
        <v>-8.3907089569453405E-2</v>
      </c>
      <c r="J917" s="75">
        <v>2.39943466046365E-2</v>
      </c>
      <c r="K917" s="77">
        <v>6.7492562643232001E-2</v>
      </c>
      <c r="L917" s="75">
        <v>3.4068696309542599</v>
      </c>
      <c r="M917" s="78">
        <v>6.3431842517575998E-2</v>
      </c>
    </row>
    <row r="918" spans="1:13">
      <c r="A918" s="71">
        <v>2018</v>
      </c>
      <c r="B918" s="80" t="s">
        <v>921</v>
      </c>
      <c r="C918" s="73" t="s">
        <v>932</v>
      </c>
      <c r="D918" s="9" t="s">
        <v>1313</v>
      </c>
      <c r="E918" s="9" t="s">
        <v>1278</v>
      </c>
      <c r="F918" s="74">
        <v>15673164</v>
      </c>
      <c r="G918" s="75">
        <v>0.157142857142857</v>
      </c>
      <c r="H918" s="76">
        <v>3.3988891744781802E-4</v>
      </c>
      <c r="I918" s="75">
        <v>-8.3270291065519295E-2</v>
      </c>
      <c r="J918" s="75">
        <v>2.3604772728777802E-2</v>
      </c>
      <c r="K918" s="77">
        <v>6.8642361238946598E-2</v>
      </c>
      <c r="L918" s="75">
        <v>3.4686629959633501</v>
      </c>
      <c r="M918" s="78">
        <v>6.2472685821907903E-2</v>
      </c>
    </row>
    <row r="919" spans="1:13">
      <c r="A919" s="71">
        <v>2018</v>
      </c>
      <c r="B919" s="80" t="s">
        <v>921</v>
      </c>
      <c r="C919" s="73" t="s">
        <v>930</v>
      </c>
      <c r="D919" s="9" t="s">
        <v>1314</v>
      </c>
      <c r="E919" s="9" t="s">
        <v>1278</v>
      </c>
      <c r="F919" s="74">
        <v>15673165</v>
      </c>
      <c r="G919" s="75">
        <v>0.157142857142857</v>
      </c>
      <c r="H919" s="76">
        <v>6.7664948698172001E-4</v>
      </c>
      <c r="I919" s="75">
        <v>-7.1266807782772806E-2</v>
      </c>
      <c r="J919" s="75">
        <v>2.1252724454032701E-2</v>
      </c>
      <c r="K919" s="77">
        <v>6.2234218484998098E-2</v>
      </c>
      <c r="L919" s="75">
        <v>3.1696362431174201</v>
      </c>
      <c r="M919" s="78">
        <v>6.6340810899691696E-2</v>
      </c>
    </row>
    <row r="920" spans="1:13">
      <c r="A920" s="71">
        <v>2018</v>
      </c>
      <c r="B920" s="72" t="s">
        <v>914</v>
      </c>
      <c r="C920" s="73" t="s">
        <v>932</v>
      </c>
      <c r="D920" s="9" t="s">
        <v>1314</v>
      </c>
      <c r="E920" s="9" t="s">
        <v>1278</v>
      </c>
      <c r="F920" s="74">
        <v>15673165</v>
      </c>
      <c r="G920" s="75">
        <v>0.157142857142857</v>
      </c>
      <c r="H920" s="76">
        <v>3.9185949011690002E-4</v>
      </c>
      <c r="I920" s="75">
        <v>-8.3907089569453405E-2</v>
      </c>
      <c r="J920" s="75">
        <v>2.39943466046365E-2</v>
      </c>
      <c r="K920" s="77">
        <v>6.7492562643232001E-2</v>
      </c>
      <c r="L920" s="75">
        <v>3.4068696309542599</v>
      </c>
      <c r="M920" s="78">
        <v>7.7097589559064497E-2</v>
      </c>
    </row>
    <row r="921" spans="1:13">
      <c r="A921" s="71">
        <v>2018</v>
      </c>
      <c r="B921" s="80" t="s">
        <v>921</v>
      </c>
      <c r="C921" s="73" t="s">
        <v>932</v>
      </c>
      <c r="D921" s="9" t="s">
        <v>1314</v>
      </c>
      <c r="E921" s="9" t="s">
        <v>1278</v>
      </c>
      <c r="F921" s="74">
        <v>15673165</v>
      </c>
      <c r="G921" s="75">
        <v>0.157142857142857</v>
      </c>
      <c r="H921" s="76">
        <v>3.3988891744781802E-4</v>
      </c>
      <c r="I921" s="75">
        <v>-8.3270291065519295E-2</v>
      </c>
      <c r="J921" s="75">
        <v>2.3604772728777802E-2</v>
      </c>
      <c r="K921" s="77">
        <v>6.8642361238946598E-2</v>
      </c>
      <c r="L921" s="75">
        <v>3.4686629959633501</v>
      </c>
      <c r="M921" s="78">
        <v>7.5931792282642102E-2</v>
      </c>
    </row>
    <row r="922" spans="1:13">
      <c r="A922" s="79">
        <v>2017</v>
      </c>
      <c r="B922" s="80" t="s">
        <v>921</v>
      </c>
      <c r="C922" s="73" t="s">
        <v>1005</v>
      </c>
      <c r="D922" s="9" t="s">
        <v>1315</v>
      </c>
      <c r="E922" s="9" t="s">
        <v>1278</v>
      </c>
      <c r="F922" s="74">
        <v>15975669</v>
      </c>
      <c r="G922" s="75">
        <v>2.4305555555555601E-2</v>
      </c>
      <c r="H922" s="76">
        <v>4.6439292742391598E-4</v>
      </c>
      <c r="I922" s="75">
        <v>-0.22705711016013799</v>
      </c>
      <c r="J922" s="75">
        <v>6.5419357558947497E-2</v>
      </c>
      <c r="K922" s="77">
        <v>4.0965101869364098E-2</v>
      </c>
      <c r="L922" s="75">
        <v>3.3331144030681701</v>
      </c>
      <c r="M922" s="78">
        <v>0.21554816556154699</v>
      </c>
    </row>
    <row r="923" spans="1:13">
      <c r="A923" s="79">
        <v>2017</v>
      </c>
      <c r="B923" s="80" t="s">
        <v>921</v>
      </c>
      <c r="C923" s="73" t="s">
        <v>1005</v>
      </c>
      <c r="D923" s="9" t="s">
        <v>1316</v>
      </c>
      <c r="E923" s="9" t="s">
        <v>1278</v>
      </c>
      <c r="F923" s="74">
        <v>15999527</v>
      </c>
      <c r="G923" s="75">
        <v>2.4305555555555601E-2</v>
      </c>
      <c r="H923" s="76">
        <v>4.6439292742391598E-4</v>
      </c>
      <c r="I923" s="75">
        <v>-0.22705711016013799</v>
      </c>
      <c r="J923" s="75">
        <v>6.5419357558947497E-2</v>
      </c>
      <c r="K923" s="77">
        <v>4.0965101869364098E-2</v>
      </c>
      <c r="L923" s="75">
        <v>3.3331144030681701</v>
      </c>
      <c r="M923" s="78">
        <v>0.26240843665055402</v>
      </c>
    </row>
    <row r="924" spans="1:13">
      <c r="A924" s="81">
        <v>2019</v>
      </c>
      <c r="B924" s="80" t="s">
        <v>921</v>
      </c>
      <c r="C924" s="73" t="s">
        <v>966</v>
      </c>
      <c r="D924" s="9" t="s">
        <v>1317</v>
      </c>
      <c r="E924" s="9" t="s">
        <v>1278</v>
      </c>
      <c r="F924" s="74">
        <v>16756810</v>
      </c>
      <c r="G924" s="75">
        <v>2.09302325581395E-2</v>
      </c>
      <c r="H924" s="76">
        <v>7.7040854395046596E-5</v>
      </c>
      <c r="I924" s="75">
        <v>0.20159029539368201</v>
      </c>
      <c r="J924" s="75">
        <v>5.1807538681617901E-2</v>
      </c>
      <c r="K924" s="77">
        <v>6.8000550770857496E-2</v>
      </c>
      <c r="L924" s="75">
        <v>4.1132789094635296</v>
      </c>
      <c r="M924" s="78">
        <v>0.11500862602186999</v>
      </c>
    </row>
    <row r="925" spans="1:13">
      <c r="A925" s="81">
        <v>2019</v>
      </c>
      <c r="B925" s="72" t="s">
        <v>914</v>
      </c>
      <c r="C925" s="73" t="s">
        <v>966</v>
      </c>
      <c r="D925" s="9" t="s">
        <v>1317</v>
      </c>
      <c r="E925" s="9" t="s">
        <v>1278</v>
      </c>
      <c r="F925" s="74">
        <v>16756810</v>
      </c>
      <c r="G925" s="75">
        <v>2.09302325581395E-2</v>
      </c>
      <c r="H925" s="76">
        <v>6.4012372847443901E-5</v>
      </c>
      <c r="I925" s="75">
        <v>0.20238128232861299</v>
      </c>
      <c r="J925" s="75">
        <v>5.1400894396316198E-2</v>
      </c>
      <c r="K925" s="77">
        <v>6.9566108682799999E-2</v>
      </c>
      <c r="L925" s="75">
        <v>4.1937360738282496</v>
      </c>
      <c r="M925" s="78">
        <v>0.115912923444854</v>
      </c>
    </row>
    <row r="926" spans="1:13">
      <c r="A926" s="79">
        <v>2017</v>
      </c>
      <c r="B926" s="80" t="s">
        <v>921</v>
      </c>
      <c r="C926" s="73" t="s">
        <v>919</v>
      </c>
      <c r="D926" s="9" t="s">
        <v>1318</v>
      </c>
      <c r="E926" s="9" t="s">
        <v>1278</v>
      </c>
      <c r="F926" s="74">
        <v>16905567</v>
      </c>
      <c r="G926" s="75">
        <v>7.2916666666666699E-2</v>
      </c>
      <c r="H926" s="76">
        <v>9.6652702324205196E-4</v>
      </c>
      <c r="I926" s="75">
        <v>-4.39806645468326</v>
      </c>
      <c r="J926" s="75">
        <v>1.34243436800773</v>
      </c>
      <c r="K926" s="77">
        <v>3.6582829044150902E-2</v>
      </c>
      <c r="L926" s="75">
        <v>3.0147859989754799</v>
      </c>
      <c r="M926" s="78">
        <v>0.14365873626867401</v>
      </c>
    </row>
    <row r="927" spans="1:13">
      <c r="A927" s="71">
        <v>2018</v>
      </c>
      <c r="B927" s="72" t="s">
        <v>914</v>
      </c>
      <c r="C927" s="73" t="s">
        <v>918</v>
      </c>
      <c r="D927" s="9" t="s">
        <v>1318</v>
      </c>
      <c r="E927" s="9" t="s">
        <v>1278</v>
      </c>
      <c r="F927" s="74">
        <v>16905567</v>
      </c>
      <c r="G927" s="75">
        <v>7.1428571428571397E-2</v>
      </c>
      <c r="H927" s="76">
        <v>3.61099959871407E-4</v>
      </c>
      <c r="I927" s="75">
        <v>-3.1618026429779702</v>
      </c>
      <c r="J927" s="75">
        <v>0.89890956464246397</v>
      </c>
      <c r="K927" s="77">
        <v>6.8255601553782103E-2</v>
      </c>
      <c r="L927" s="75">
        <v>3.4423725598357802</v>
      </c>
      <c r="M927" s="78">
        <v>0.148287863955023</v>
      </c>
    </row>
    <row r="928" spans="1:13">
      <c r="A928" s="79">
        <v>2017</v>
      </c>
      <c r="B928" s="72" t="s">
        <v>914</v>
      </c>
      <c r="C928" s="73" t="s">
        <v>919</v>
      </c>
      <c r="D928" s="9" t="s">
        <v>1318</v>
      </c>
      <c r="E928" s="9" t="s">
        <v>1278</v>
      </c>
      <c r="F928" s="74">
        <v>16905567</v>
      </c>
      <c r="G928" s="75">
        <v>7.2916666666666699E-2</v>
      </c>
      <c r="H928" s="76">
        <v>2.4566183055253603E-4</v>
      </c>
      <c r="I928" s="75">
        <v>-4.4303678394479604</v>
      </c>
      <c r="J928" s="75">
        <v>1.2193165361126601</v>
      </c>
      <c r="K928" s="77">
        <v>4.4806181483328197E-2</v>
      </c>
      <c r="L928" s="75">
        <v>3.6096623163247399</v>
      </c>
      <c r="M928" s="78">
        <v>0.14577667453592999</v>
      </c>
    </row>
    <row r="929" spans="1:13">
      <c r="A929" s="79">
        <v>2017</v>
      </c>
      <c r="B929" s="80" t="s">
        <v>921</v>
      </c>
      <c r="C929" s="73" t="s">
        <v>919</v>
      </c>
      <c r="D929" s="9" t="s">
        <v>1319</v>
      </c>
      <c r="E929" s="9" t="s">
        <v>1278</v>
      </c>
      <c r="F929" s="74">
        <v>16905592</v>
      </c>
      <c r="G929" s="75">
        <v>7.2916666666666699E-2</v>
      </c>
      <c r="H929" s="76">
        <v>2.3924440625669701E-4</v>
      </c>
      <c r="I929" s="75">
        <v>-5.0323577815545004</v>
      </c>
      <c r="J929" s="75">
        <v>1.3832027013658199</v>
      </c>
      <c r="K929" s="77">
        <v>4.4919719719710198E-2</v>
      </c>
      <c r="L929" s="75">
        <v>3.6211582076169502</v>
      </c>
      <c r="M929" s="78">
        <v>0.18601592520374699</v>
      </c>
    </row>
    <row r="930" spans="1:13">
      <c r="A930" s="71">
        <v>2018</v>
      </c>
      <c r="B930" s="72" t="s">
        <v>914</v>
      </c>
      <c r="C930" s="73" t="s">
        <v>918</v>
      </c>
      <c r="D930" s="9" t="s">
        <v>1319</v>
      </c>
      <c r="E930" s="9" t="s">
        <v>1278</v>
      </c>
      <c r="F930" s="74">
        <v>16905592</v>
      </c>
      <c r="G930" s="75">
        <v>7.1428571428571397E-2</v>
      </c>
      <c r="H930" s="76">
        <v>1.6955002901479499E-4</v>
      </c>
      <c r="I930" s="75">
        <v>-3.4233331886310201</v>
      </c>
      <c r="J930" s="75">
        <v>0.92504852759994305</v>
      </c>
      <c r="K930" s="77">
        <v>7.5274602619523498E-2</v>
      </c>
      <c r="L930" s="75">
        <v>3.7707021315658502</v>
      </c>
      <c r="M930" s="78">
        <v>0.31010046595340102</v>
      </c>
    </row>
    <row r="931" spans="1:13">
      <c r="A931" s="79">
        <v>2017</v>
      </c>
      <c r="B931" s="72" t="s">
        <v>914</v>
      </c>
      <c r="C931" s="73" t="s">
        <v>919</v>
      </c>
      <c r="D931" s="9" t="s">
        <v>1319</v>
      </c>
      <c r="E931" s="9" t="s">
        <v>1278</v>
      </c>
      <c r="F931" s="74">
        <v>16905592</v>
      </c>
      <c r="G931" s="75">
        <v>7.2916666666666699E-2</v>
      </c>
      <c r="H931" s="76">
        <v>6.3376818866232198E-5</v>
      </c>
      <c r="I931" s="75">
        <v>-4.9552443793126404</v>
      </c>
      <c r="J931" s="75">
        <v>1.2529653263042699</v>
      </c>
      <c r="K931" s="77">
        <v>5.2859154585347103E-2</v>
      </c>
      <c r="L931" s="75">
        <v>4.1980695635602601</v>
      </c>
      <c r="M931" s="78">
        <v>0.18035876854496199</v>
      </c>
    </row>
    <row r="932" spans="1:13">
      <c r="A932" s="71">
        <v>2018</v>
      </c>
      <c r="B932" s="80" t="s">
        <v>921</v>
      </c>
      <c r="C932" s="73" t="s">
        <v>918</v>
      </c>
      <c r="D932" s="9" t="s">
        <v>1320</v>
      </c>
      <c r="E932" s="9" t="s">
        <v>1278</v>
      </c>
      <c r="F932" s="74">
        <v>16905609</v>
      </c>
      <c r="G932" s="75">
        <v>7.4285714285714302E-2</v>
      </c>
      <c r="H932" s="76">
        <v>8.37272796998168E-4</v>
      </c>
      <c r="I932" s="75">
        <v>-3.2838373626055102</v>
      </c>
      <c r="J932" s="75">
        <v>0.99587631188682901</v>
      </c>
      <c r="K932" s="77">
        <v>6.0241047600791499E-2</v>
      </c>
      <c r="L932" s="75">
        <v>3.0771330187946999</v>
      </c>
      <c r="M932" s="78">
        <v>0.28534308835963101</v>
      </c>
    </row>
    <row r="933" spans="1:13">
      <c r="A933" s="79">
        <v>2017</v>
      </c>
      <c r="B933" s="80" t="s">
        <v>921</v>
      </c>
      <c r="C933" s="73" t="s">
        <v>919</v>
      </c>
      <c r="D933" s="9" t="s">
        <v>1320</v>
      </c>
      <c r="E933" s="9" t="s">
        <v>1278</v>
      </c>
      <c r="F933" s="74">
        <v>16905609</v>
      </c>
      <c r="G933" s="75">
        <v>7.4652777777777804E-2</v>
      </c>
      <c r="H933" s="76">
        <v>4.68583375482658E-4</v>
      </c>
      <c r="I933" s="75">
        <v>-4.58966231982218</v>
      </c>
      <c r="J933" s="75">
        <v>1.32325171550841</v>
      </c>
      <c r="K933" s="77">
        <v>4.0911459585559397E-2</v>
      </c>
      <c r="L933" s="75">
        <v>3.3292131234731999</v>
      </c>
      <c r="M933" s="78">
        <v>5.8866566543658697E-2</v>
      </c>
    </row>
    <row r="934" spans="1:13">
      <c r="A934" s="79">
        <v>2017</v>
      </c>
      <c r="B934" s="72" t="s">
        <v>914</v>
      </c>
      <c r="C934" s="73" t="s">
        <v>919</v>
      </c>
      <c r="D934" s="9" t="s">
        <v>1320</v>
      </c>
      <c r="E934" s="9" t="s">
        <v>1278</v>
      </c>
      <c r="F934" s="74">
        <v>16905609</v>
      </c>
      <c r="G934" s="75">
        <v>7.4652777777777804E-2</v>
      </c>
      <c r="H934" s="76">
        <v>1.29794421406135E-4</v>
      </c>
      <c r="I934" s="75">
        <v>-4.5736126247570699</v>
      </c>
      <c r="J934" s="75">
        <v>1.2073345737030901</v>
      </c>
      <c r="K934" s="77">
        <v>4.8606681182494303E-2</v>
      </c>
      <c r="L934" s="75">
        <v>3.88674397321051</v>
      </c>
      <c r="M934" s="78">
        <v>5.8455582707729797E-2</v>
      </c>
    </row>
    <row r="935" spans="1:13">
      <c r="A935" s="71">
        <v>2018</v>
      </c>
      <c r="B935" s="72" t="s">
        <v>914</v>
      </c>
      <c r="C935" s="73" t="s">
        <v>918</v>
      </c>
      <c r="D935" s="9" t="s">
        <v>1320</v>
      </c>
      <c r="E935" s="9" t="s">
        <v>1278</v>
      </c>
      <c r="F935" s="74">
        <v>16905609</v>
      </c>
      <c r="G935" s="75">
        <v>7.4285714285714302E-2</v>
      </c>
      <c r="H935" s="76">
        <v>9.7552264822045495E-5</v>
      </c>
      <c r="I935" s="75">
        <v>-3.3947605067349098</v>
      </c>
      <c r="J935" s="75">
        <v>0.88661492719233403</v>
      </c>
      <c r="K935" s="77">
        <v>8.0361089217780499E-2</v>
      </c>
      <c r="L935" s="75">
        <v>4.0107626433550703</v>
      </c>
      <c r="M935" s="78">
        <v>0.30494559201682497</v>
      </c>
    </row>
    <row r="936" spans="1:13">
      <c r="A936" s="71">
        <v>2018</v>
      </c>
      <c r="B936" s="72" t="s">
        <v>914</v>
      </c>
      <c r="C936" s="73" t="s">
        <v>918</v>
      </c>
      <c r="D936" s="9" t="s">
        <v>1321</v>
      </c>
      <c r="E936" s="9" t="s">
        <v>1278</v>
      </c>
      <c r="F936" s="74">
        <v>16946055</v>
      </c>
      <c r="G936" s="75">
        <v>0.1</v>
      </c>
      <c r="H936" s="76">
        <v>6.5804289566993195E-4</v>
      </c>
      <c r="I936" s="75">
        <v>-3.2026138075409798</v>
      </c>
      <c r="J936" s="75">
        <v>0.95188548947472396</v>
      </c>
      <c r="K936" s="77">
        <v>6.2637048507671003E-2</v>
      </c>
      <c r="L936" s="75">
        <v>3.1817457952226098</v>
      </c>
      <c r="M936" s="78">
        <v>0.211732510766513</v>
      </c>
    </row>
    <row r="937" spans="1:13">
      <c r="A937" s="71">
        <v>2018</v>
      </c>
      <c r="B937" s="72" t="s">
        <v>914</v>
      </c>
      <c r="C937" s="73" t="s">
        <v>915</v>
      </c>
      <c r="D937" s="9" t="s">
        <v>1321</v>
      </c>
      <c r="E937" s="9" t="s">
        <v>1278</v>
      </c>
      <c r="F937" s="74">
        <v>16946055</v>
      </c>
      <c r="G937" s="75">
        <v>0.1</v>
      </c>
      <c r="H937" s="76">
        <v>2.65030167858727E-4</v>
      </c>
      <c r="I937" s="75">
        <v>-90.114170073199702</v>
      </c>
      <c r="J937" s="75">
        <v>25.076540586276</v>
      </c>
      <c r="K937" s="77">
        <v>7.1135690149279507E-2</v>
      </c>
      <c r="L937" s="75">
        <v>3.5767046883693201</v>
      </c>
      <c r="M937" s="78">
        <v>0.25977916450313798</v>
      </c>
    </row>
    <row r="938" spans="1:13">
      <c r="A938" s="79">
        <v>2017</v>
      </c>
      <c r="B938" s="72" t="s">
        <v>914</v>
      </c>
      <c r="C938" s="73" t="s">
        <v>919</v>
      </c>
      <c r="D938" s="9" t="s">
        <v>1322</v>
      </c>
      <c r="E938" s="9" t="s">
        <v>1278</v>
      </c>
      <c r="F938" s="74">
        <v>16946057</v>
      </c>
      <c r="G938" s="75">
        <v>0.119791666666667</v>
      </c>
      <c r="H938" s="76">
        <v>5.7356620262150504E-4</v>
      </c>
      <c r="I938" s="75">
        <v>-3.9765788459152298</v>
      </c>
      <c r="J938" s="75">
        <v>1.1636651024576301</v>
      </c>
      <c r="K938" s="77">
        <v>3.9737041251410199E-2</v>
      </c>
      <c r="L938" s="75">
        <v>3.2414164473810998</v>
      </c>
      <c r="M938" s="78">
        <v>7.3206289386716097E-2</v>
      </c>
    </row>
    <row r="939" spans="1:13">
      <c r="A939" s="71">
        <v>2018</v>
      </c>
      <c r="B939" s="72" t="s">
        <v>914</v>
      </c>
      <c r="C939" s="73" t="s">
        <v>1027</v>
      </c>
      <c r="D939" s="9" t="s">
        <v>1322</v>
      </c>
      <c r="E939" s="9" t="s">
        <v>1278</v>
      </c>
      <c r="F939" s="74">
        <v>16946057</v>
      </c>
      <c r="G939" s="75">
        <v>0.13142857142857101</v>
      </c>
      <c r="H939" s="76">
        <v>4.3176810777545199E-4</v>
      </c>
      <c r="I939" s="75">
        <v>-2.0393720050679098</v>
      </c>
      <c r="J939" s="75">
        <v>0.58728161156487901</v>
      </c>
      <c r="K939" s="77">
        <v>6.6586325441715902E-2</v>
      </c>
      <c r="L939" s="75">
        <v>3.3647494396503701</v>
      </c>
      <c r="M939" s="78">
        <v>0.15155458588284099</v>
      </c>
    </row>
    <row r="940" spans="1:13">
      <c r="A940" s="71">
        <v>2018</v>
      </c>
      <c r="B940" s="80" t="s">
        <v>921</v>
      </c>
      <c r="C940" s="73" t="s">
        <v>915</v>
      </c>
      <c r="D940" s="9" t="s">
        <v>1322</v>
      </c>
      <c r="E940" s="9" t="s">
        <v>1278</v>
      </c>
      <c r="F940" s="74">
        <v>16946057</v>
      </c>
      <c r="G940" s="75">
        <v>0.13142857142857101</v>
      </c>
      <c r="H940" s="76">
        <v>3.0121301491302399E-4</v>
      </c>
      <c r="I940" s="75">
        <v>-88.948853533606993</v>
      </c>
      <c r="J940" s="75">
        <v>25.004125346564901</v>
      </c>
      <c r="K940" s="77">
        <v>6.9760771250193102E-2</v>
      </c>
      <c r="L940" s="75">
        <v>3.52112626692421</v>
      </c>
      <c r="M940" s="78">
        <v>0.23733911480943301</v>
      </c>
    </row>
    <row r="941" spans="1:13">
      <c r="A941" s="71">
        <v>2018</v>
      </c>
      <c r="B941" s="72" t="s">
        <v>914</v>
      </c>
      <c r="C941" s="73" t="s">
        <v>918</v>
      </c>
      <c r="D941" s="9" t="s">
        <v>1322</v>
      </c>
      <c r="E941" s="9" t="s">
        <v>1278</v>
      </c>
      <c r="F941" s="74">
        <v>16946057</v>
      </c>
      <c r="G941" s="75">
        <v>0.13142857142857101</v>
      </c>
      <c r="H941" s="76">
        <v>2.15423201025126E-4</v>
      </c>
      <c r="I941" s="75">
        <v>-2.9293087598237499</v>
      </c>
      <c r="J941" s="75">
        <v>0.80394157937334698</v>
      </c>
      <c r="K941" s="77">
        <v>7.3058957630223395E-2</v>
      </c>
      <c r="L941" s="75">
        <v>3.6667075251115202</v>
      </c>
      <c r="M941" s="78">
        <v>0.166103648649984</v>
      </c>
    </row>
    <row r="942" spans="1:13">
      <c r="A942" s="71">
        <v>2018</v>
      </c>
      <c r="B942" s="72" t="s">
        <v>914</v>
      </c>
      <c r="C942" s="73" t="s">
        <v>915</v>
      </c>
      <c r="D942" s="9" t="s">
        <v>1322</v>
      </c>
      <c r="E942" s="9" t="s">
        <v>1278</v>
      </c>
      <c r="F942" s="74">
        <v>16946057</v>
      </c>
      <c r="G942" s="75">
        <v>0.13142857142857101</v>
      </c>
      <c r="H942" s="76">
        <v>1.9273835308377798E-5</v>
      </c>
      <c r="I942" s="75">
        <v>-89.422347921512994</v>
      </c>
      <c r="J942" s="75">
        <v>21.390277212303399</v>
      </c>
      <c r="K942" s="77">
        <v>9.5042076391552294E-2</v>
      </c>
      <c r="L942" s="75">
        <v>4.7150318563082498</v>
      </c>
      <c r="M942" s="78">
        <v>0.23987265724055301</v>
      </c>
    </row>
    <row r="943" spans="1:13">
      <c r="A943" s="79">
        <v>2017</v>
      </c>
      <c r="B943" s="72" t="s">
        <v>914</v>
      </c>
      <c r="C943" s="73" t="s">
        <v>919</v>
      </c>
      <c r="D943" s="9" t="s">
        <v>1323</v>
      </c>
      <c r="E943" s="9" t="s">
        <v>1278</v>
      </c>
      <c r="F943" s="74">
        <v>16946060</v>
      </c>
      <c r="G943" s="75">
        <v>0.119791666666667</v>
      </c>
      <c r="H943" s="76">
        <v>5.7356620262150504E-4</v>
      </c>
      <c r="I943" s="75">
        <v>-3.9765788459152298</v>
      </c>
      <c r="J943" s="75">
        <v>1.1636651024576301</v>
      </c>
      <c r="K943" s="77">
        <v>3.9737041251410199E-2</v>
      </c>
      <c r="L943" s="75">
        <v>3.2414164473810998</v>
      </c>
      <c r="M943" s="78">
        <v>8.4457407674664406E-2</v>
      </c>
    </row>
    <row r="944" spans="1:13">
      <c r="A944" s="71">
        <v>2018</v>
      </c>
      <c r="B944" s="72" t="s">
        <v>914</v>
      </c>
      <c r="C944" s="73" t="s">
        <v>1027</v>
      </c>
      <c r="D944" s="9" t="s">
        <v>1323</v>
      </c>
      <c r="E944" s="9" t="s">
        <v>1278</v>
      </c>
      <c r="F944" s="74">
        <v>16946060</v>
      </c>
      <c r="G944" s="75">
        <v>0.13142857142857101</v>
      </c>
      <c r="H944" s="76">
        <v>4.3176810777545199E-4</v>
      </c>
      <c r="I944" s="75">
        <v>-2.0393720050679098</v>
      </c>
      <c r="J944" s="75">
        <v>0.58728161156487901</v>
      </c>
      <c r="K944" s="77">
        <v>6.6586325441715902E-2</v>
      </c>
      <c r="L944" s="75">
        <v>3.3647494396503701</v>
      </c>
      <c r="M944" s="78">
        <v>0.15907001621501901</v>
      </c>
    </row>
    <row r="945" spans="1:13">
      <c r="A945" s="71">
        <v>2018</v>
      </c>
      <c r="B945" s="80" t="s">
        <v>921</v>
      </c>
      <c r="C945" s="73" t="s">
        <v>915</v>
      </c>
      <c r="D945" s="9" t="s">
        <v>1323</v>
      </c>
      <c r="E945" s="9" t="s">
        <v>1278</v>
      </c>
      <c r="F945" s="74">
        <v>16946060</v>
      </c>
      <c r="G945" s="75">
        <v>0.13142857142857101</v>
      </c>
      <c r="H945" s="76">
        <v>3.0121301491302399E-4</v>
      </c>
      <c r="I945" s="75">
        <v>-88.948853533606993</v>
      </c>
      <c r="J945" s="75">
        <v>25.004125346564901</v>
      </c>
      <c r="K945" s="77">
        <v>6.9760771250193102E-2</v>
      </c>
      <c r="L945" s="75">
        <v>3.52112626692421</v>
      </c>
      <c r="M945" s="78">
        <v>0.24910850847086899</v>
      </c>
    </row>
    <row r="946" spans="1:13">
      <c r="A946" s="71">
        <v>2018</v>
      </c>
      <c r="B946" s="72" t="s">
        <v>914</v>
      </c>
      <c r="C946" s="73" t="s">
        <v>918</v>
      </c>
      <c r="D946" s="9" t="s">
        <v>1323</v>
      </c>
      <c r="E946" s="9" t="s">
        <v>1278</v>
      </c>
      <c r="F946" s="74">
        <v>16946060</v>
      </c>
      <c r="G946" s="75">
        <v>0.13142857142857101</v>
      </c>
      <c r="H946" s="76">
        <v>2.15423201025126E-4</v>
      </c>
      <c r="I946" s="75">
        <v>-2.9293087598237499</v>
      </c>
      <c r="J946" s="75">
        <v>0.80394157937334698</v>
      </c>
      <c r="K946" s="77">
        <v>7.3058957630223395E-2</v>
      </c>
      <c r="L946" s="75">
        <v>3.6667075251115202</v>
      </c>
      <c r="M946" s="78">
        <v>0.17434055149312599</v>
      </c>
    </row>
    <row r="947" spans="1:13">
      <c r="A947" s="71">
        <v>2018</v>
      </c>
      <c r="B947" s="72" t="s">
        <v>914</v>
      </c>
      <c r="C947" s="73" t="s">
        <v>915</v>
      </c>
      <c r="D947" s="9" t="s">
        <v>1323</v>
      </c>
      <c r="E947" s="9" t="s">
        <v>1278</v>
      </c>
      <c r="F947" s="74">
        <v>16946060</v>
      </c>
      <c r="G947" s="75">
        <v>0.13142857142857101</v>
      </c>
      <c r="H947" s="76">
        <v>1.9273835308377798E-5</v>
      </c>
      <c r="I947" s="75">
        <v>-89.422347921512994</v>
      </c>
      <c r="J947" s="75">
        <v>21.390277212303399</v>
      </c>
      <c r="K947" s="77">
        <v>9.5042076391552294E-2</v>
      </c>
      <c r="L947" s="75">
        <v>4.7150318563082498</v>
      </c>
      <c r="M947" s="78">
        <v>0.251767686569981</v>
      </c>
    </row>
    <row r="948" spans="1:13">
      <c r="A948" s="71">
        <v>2018</v>
      </c>
      <c r="B948" s="80" t="s">
        <v>921</v>
      </c>
      <c r="C948" s="73" t="s">
        <v>915</v>
      </c>
      <c r="D948" s="9" t="s">
        <v>1324</v>
      </c>
      <c r="E948" s="9" t="s">
        <v>1278</v>
      </c>
      <c r="F948" s="74">
        <v>17801837</v>
      </c>
      <c r="G948" s="75">
        <v>0.434285714285714</v>
      </c>
      <c r="H948" s="76">
        <v>2.3245200276198201E-4</v>
      </c>
      <c r="I948" s="75">
        <v>43.350554728456103</v>
      </c>
      <c r="J948" s="75">
        <v>11.974743739290499</v>
      </c>
      <c r="K948" s="77">
        <v>7.2153653520189806E-2</v>
      </c>
      <c r="L948" s="75">
        <v>3.63366670766661</v>
      </c>
      <c r="M948" s="78">
        <v>7.7185795317842698E-2</v>
      </c>
    </row>
    <row r="949" spans="1:13">
      <c r="A949" s="71">
        <v>2018</v>
      </c>
      <c r="B949" s="80" t="s">
        <v>921</v>
      </c>
      <c r="C949" s="73" t="s">
        <v>915</v>
      </c>
      <c r="D949" s="9" t="s">
        <v>1325</v>
      </c>
      <c r="E949" s="9" t="s">
        <v>1278</v>
      </c>
      <c r="F949" s="74">
        <v>17801845</v>
      </c>
      <c r="G949" s="75">
        <v>0.434285714285714</v>
      </c>
      <c r="H949" s="76">
        <v>2.3245200276198201E-4</v>
      </c>
      <c r="I949" s="75">
        <v>43.350554728456103</v>
      </c>
      <c r="J949" s="75">
        <v>11.974743739290499</v>
      </c>
      <c r="K949" s="77">
        <v>7.2153653520189806E-2</v>
      </c>
      <c r="L949" s="75">
        <v>3.63366670766661</v>
      </c>
      <c r="M949" s="78">
        <v>6.7828157913697104E-3</v>
      </c>
    </row>
    <row r="950" spans="1:13">
      <c r="A950" s="71">
        <v>2018</v>
      </c>
      <c r="B950" s="80" t="s">
        <v>921</v>
      </c>
      <c r="C950" s="73" t="s">
        <v>915</v>
      </c>
      <c r="D950" s="9" t="s">
        <v>1326</v>
      </c>
      <c r="E950" s="9" t="s">
        <v>1278</v>
      </c>
      <c r="F950" s="74">
        <v>17801866</v>
      </c>
      <c r="G950" s="75">
        <v>0.43142857142857099</v>
      </c>
      <c r="H950" s="76">
        <v>1.36335959635975E-4</v>
      </c>
      <c r="I950" s="75">
        <v>44.906477722610298</v>
      </c>
      <c r="J950" s="75">
        <v>11.9880405853641</v>
      </c>
      <c r="K950" s="77">
        <v>7.7052777253181298E-2</v>
      </c>
      <c r="L950" s="75">
        <v>3.8653895806162901</v>
      </c>
      <c r="M950" s="78">
        <v>1.0657161222487501E-2</v>
      </c>
    </row>
    <row r="951" spans="1:13">
      <c r="A951" s="71">
        <v>2018</v>
      </c>
      <c r="B951" s="72" t="s">
        <v>914</v>
      </c>
      <c r="C951" s="73" t="s">
        <v>1027</v>
      </c>
      <c r="D951" s="9" t="s">
        <v>1327</v>
      </c>
      <c r="E951" s="9" t="s">
        <v>1278</v>
      </c>
      <c r="F951" s="74">
        <v>18262206</v>
      </c>
      <c r="G951" s="75">
        <v>0.40285714285714302</v>
      </c>
      <c r="H951" s="76">
        <v>4.6721562002712799E-4</v>
      </c>
      <c r="I951" s="75">
        <v>1.0961669678406201</v>
      </c>
      <c r="J951" s="75">
        <v>0.31749126244082099</v>
      </c>
      <c r="K951" s="77">
        <v>6.5848287106245407E-2</v>
      </c>
      <c r="L951" s="75">
        <v>3.3304826462505601</v>
      </c>
      <c r="M951" s="78">
        <v>2.51524798505952E-2</v>
      </c>
    </row>
    <row r="952" spans="1:13">
      <c r="A952" s="81">
        <v>2019</v>
      </c>
      <c r="B952" s="80" t="s">
        <v>921</v>
      </c>
      <c r="C952" s="73" t="s">
        <v>924</v>
      </c>
      <c r="D952" s="9" t="s">
        <v>1328</v>
      </c>
      <c r="E952" s="9" t="s">
        <v>1278</v>
      </c>
      <c r="F952" s="74">
        <v>19546218</v>
      </c>
      <c r="G952" s="75">
        <v>0.11860465116279099</v>
      </c>
      <c r="H952" s="76">
        <v>4.7051944221713902E-4</v>
      </c>
      <c r="I952" s="75">
        <v>34.743557676639099</v>
      </c>
      <c r="J952" s="75">
        <v>10.0514105797964</v>
      </c>
      <c r="K952" s="77">
        <v>5.4056094118844301E-2</v>
      </c>
      <c r="L952" s="75">
        <v>3.3274224264914101</v>
      </c>
      <c r="M952" s="78">
        <v>1.48626059893674E-2</v>
      </c>
    </row>
    <row r="953" spans="1:13">
      <c r="A953" s="81">
        <v>2019</v>
      </c>
      <c r="B953" s="72" t="s">
        <v>914</v>
      </c>
      <c r="C953" s="73" t="s">
        <v>924</v>
      </c>
      <c r="D953" s="9" t="s">
        <v>1328</v>
      </c>
      <c r="E953" s="9" t="s">
        <v>1278</v>
      </c>
      <c r="F953" s="74">
        <v>19546218</v>
      </c>
      <c r="G953" s="75">
        <v>0.11860465116279099</v>
      </c>
      <c r="H953" s="76">
        <v>3.9438007257589901E-4</v>
      </c>
      <c r="I953" s="75">
        <v>34.045078286462797</v>
      </c>
      <c r="J953" s="75">
        <v>9.7150221376934809</v>
      </c>
      <c r="K953" s="77">
        <v>5.5518582779864302E-2</v>
      </c>
      <c r="L953" s="75">
        <v>3.4040850374148199</v>
      </c>
      <c r="M953" s="78">
        <v>1.4271021629403901E-2</v>
      </c>
    </row>
    <row r="954" spans="1:13">
      <c r="A954" s="81">
        <v>2019</v>
      </c>
      <c r="B954" s="72" t="s">
        <v>914</v>
      </c>
      <c r="C954" s="73" t="s">
        <v>957</v>
      </c>
      <c r="D954" s="9" t="s">
        <v>1328</v>
      </c>
      <c r="E954" s="9" t="s">
        <v>1278</v>
      </c>
      <c r="F954" s="74">
        <v>19546218</v>
      </c>
      <c r="G954" s="75">
        <v>0.11860465116279099</v>
      </c>
      <c r="H954" s="76">
        <v>3.7974753030262201E-4</v>
      </c>
      <c r="I954" s="75">
        <v>1.7160681463917</v>
      </c>
      <c r="J954" s="75">
        <v>0.488361382795923</v>
      </c>
      <c r="K954" s="77">
        <v>5.5813161759673401E-2</v>
      </c>
      <c r="L954" s="75">
        <v>3.4205050419008098</v>
      </c>
      <c r="M954" s="78">
        <v>1.1577684110293401E-2</v>
      </c>
    </row>
    <row r="955" spans="1:13">
      <c r="A955" s="81">
        <v>2019</v>
      </c>
      <c r="B955" s="80" t="s">
        <v>921</v>
      </c>
      <c r="C955" s="73" t="s">
        <v>957</v>
      </c>
      <c r="D955" s="9" t="s">
        <v>1328</v>
      </c>
      <c r="E955" s="9" t="s">
        <v>1278</v>
      </c>
      <c r="F955" s="74">
        <v>19546218</v>
      </c>
      <c r="G955" s="75">
        <v>0.11860465116279099</v>
      </c>
      <c r="H955" s="76">
        <v>2.8347704419226603E-4</v>
      </c>
      <c r="I955" s="75">
        <v>1.77147797490925</v>
      </c>
      <c r="J955" s="75">
        <v>0.49430982990893102</v>
      </c>
      <c r="K955" s="77">
        <v>5.7986603279744101E-2</v>
      </c>
      <c r="L955" s="75">
        <v>3.5474821042641298</v>
      </c>
      <c r="M955" s="78">
        <v>1.23374143300843E-2</v>
      </c>
    </row>
    <row r="956" spans="1:13">
      <c r="A956" s="79">
        <v>2017</v>
      </c>
      <c r="B956" s="80" t="s">
        <v>921</v>
      </c>
      <c r="C956" s="73" t="s">
        <v>996</v>
      </c>
      <c r="D956" s="9" t="s">
        <v>1329</v>
      </c>
      <c r="E956" s="9" t="s">
        <v>1278</v>
      </c>
      <c r="F956" s="74">
        <v>19710594</v>
      </c>
      <c r="G956" s="75">
        <v>4.0650406504064998E-2</v>
      </c>
      <c r="H956" s="76">
        <v>9.43751692049554E-4</v>
      </c>
      <c r="I956" s="75">
        <v>8.8688723957008095E-2</v>
      </c>
      <c r="J956" s="75">
        <v>2.70532691813377E-2</v>
      </c>
      <c r="K956" s="77">
        <v>4.2747429634219403E-2</v>
      </c>
      <c r="L956" s="75">
        <v>3.0251422567167898</v>
      </c>
      <c r="M956" s="78">
        <v>0.126409039097515</v>
      </c>
    </row>
    <row r="957" spans="1:13">
      <c r="A957" s="71">
        <v>2018</v>
      </c>
      <c r="B957" s="72" t="s">
        <v>914</v>
      </c>
      <c r="C957" s="73" t="s">
        <v>944</v>
      </c>
      <c r="D957" s="9" t="s">
        <v>1329</v>
      </c>
      <c r="E957" s="9" t="s">
        <v>1278</v>
      </c>
      <c r="F957" s="74">
        <v>19710594</v>
      </c>
      <c r="G957" s="75">
        <v>3.5031847133758003E-2</v>
      </c>
      <c r="H957" s="76">
        <v>5.56013105299293E-4</v>
      </c>
      <c r="I957" s="75">
        <v>-5.0195530934548103</v>
      </c>
      <c r="J957" s="75">
        <v>1.47501487022989</v>
      </c>
      <c r="K957" s="77">
        <v>7.1108040264877007E-2</v>
      </c>
      <c r="L957" s="75">
        <v>3.2549149719213801</v>
      </c>
      <c r="M957" s="78">
        <v>0.366224510997258</v>
      </c>
    </row>
    <row r="958" spans="1:13">
      <c r="A958" s="79">
        <v>2017</v>
      </c>
      <c r="B958" s="72" t="s">
        <v>914</v>
      </c>
      <c r="C958" s="73" t="s">
        <v>996</v>
      </c>
      <c r="D958" s="9" t="s">
        <v>1329</v>
      </c>
      <c r="E958" s="9" t="s">
        <v>1278</v>
      </c>
      <c r="F958" s="74">
        <v>19710594</v>
      </c>
      <c r="G958" s="75">
        <v>4.0650406504064998E-2</v>
      </c>
      <c r="H958" s="76">
        <v>4.0941682704163902E-4</v>
      </c>
      <c r="I958" s="75">
        <v>9.6788764322377305E-2</v>
      </c>
      <c r="J958" s="75">
        <v>2.7655372087270199E-2</v>
      </c>
      <c r="K958" s="77">
        <v>4.85722847579316E-2</v>
      </c>
      <c r="L958" s="75">
        <v>3.38783431179283</v>
      </c>
      <c r="M958" s="78">
        <v>0.150553621952875</v>
      </c>
    </row>
    <row r="959" spans="1:13">
      <c r="A959" s="71">
        <v>2018</v>
      </c>
      <c r="B959" s="80" t="s">
        <v>921</v>
      </c>
      <c r="C959" s="73" t="s">
        <v>944</v>
      </c>
      <c r="D959" s="9" t="s">
        <v>1329</v>
      </c>
      <c r="E959" s="9" t="s">
        <v>1278</v>
      </c>
      <c r="F959" s="74">
        <v>19710594</v>
      </c>
      <c r="G959" s="75">
        <v>3.5031847133758003E-2</v>
      </c>
      <c r="H959" s="76">
        <v>2.6071380617846799E-4</v>
      </c>
      <c r="I959" s="75">
        <v>-5.4691371210141098</v>
      </c>
      <c r="J959" s="75">
        <v>1.5255527108555</v>
      </c>
      <c r="K959" s="77">
        <v>7.8601102793283403E-2</v>
      </c>
      <c r="L959" s="75">
        <v>3.5838359700270499</v>
      </c>
      <c r="M959" s="78">
        <v>0.434765353026276</v>
      </c>
    </row>
    <row r="960" spans="1:13">
      <c r="A960" s="79">
        <v>2017</v>
      </c>
      <c r="B960" s="80" t="s">
        <v>921</v>
      </c>
      <c r="C960" s="73" t="s">
        <v>996</v>
      </c>
      <c r="D960" s="9" t="s">
        <v>1330</v>
      </c>
      <c r="E960" s="9" t="s">
        <v>1278</v>
      </c>
      <c r="F960" s="74">
        <v>19710598</v>
      </c>
      <c r="G960" s="75">
        <v>4.0650406504064998E-2</v>
      </c>
      <c r="H960" s="76">
        <v>9.43751692049554E-4</v>
      </c>
      <c r="I960" s="75">
        <v>8.8688723957008095E-2</v>
      </c>
      <c r="J960" s="75">
        <v>2.70532691813377E-2</v>
      </c>
      <c r="K960" s="77">
        <v>4.2747429634219403E-2</v>
      </c>
      <c r="L960" s="75">
        <v>3.0251422567167898</v>
      </c>
      <c r="M960" s="78">
        <v>0.114439628147504</v>
      </c>
    </row>
    <row r="961" spans="1:13">
      <c r="A961" s="71">
        <v>2018</v>
      </c>
      <c r="B961" s="72" t="s">
        <v>914</v>
      </c>
      <c r="C961" s="73" t="s">
        <v>944</v>
      </c>
      <c r="D961" s="9" t="s">
        <v>1330</v>
      </c>
      <c r="E961" s="9" t="s">
        <v>1278</v>
      </c>
      <c r="F961" s="74">
        <v>19710598</v>
      </c>
      <c r="G961" s="75">
        <v>3.5031847133758003E-2</v>
      </c>
      <c r="H961" s="76">
        <v>5.56013105299293E-4</v>
      </c>
      <c r="I961" s="75">
        <v>-5.0195530934548103</v>
      </c>
      <c r="J961" s="75">
        <v>1.47501487022989</v>
      </c>
      <c r="K961" s="77">
        <v>7.1108040264877007E-2</v>
      </c>
      <c r="L961" s="75">
        <v>3.2549149719213801</v>
      </c>
      <c r="M961" s="78">
        <v>0.35301518649136998</v>
      </c>
    </row>
    <row r="962" spans="1:13">
      <c r="A962" s="79">
        <v>2017</v>
      </c>
      <c r="B962" s="72" t="s">
        <v>914</v>
      </c>
      <c r="C962" s="73" t="s">
        <v>996</v>
      </c>
      <c r="D962" s="9" t="s">
        <v>1330</v>
      </c>
      <c r="E962" s="9" t="s">
        <v>1278</v>
      </c>
      <c r="F962" s="74">
        <v>19710598</v>
      </c>
      <c r="G962" s="75">
        <v>4.0650406504064998E-2</v>
      </c>
      <c r="H962" s="76">
        <v>4.0941682704163902E-4</v>
      </c>
      <c r="I962" s="75">
        <v>9.6788764322377305E-2</v>
      </c>
      <c r="J962" s="75">
        <v>2.7655372087270199E-2</v>
      </c>
      <c r="K962" s="77">
        <v>4.85722847579316E-2</v>
      </c>
      <c r="L962" s="75">
        <v>3.38783431179283</v>
      </c>
      <c r="M962" s="78">
        <v>0.13629801029700001</v>
      </c>
    </row>
    <row r="963" spans="1:13">
      <c r="A963" s="71">
        <v>2018</v>
      </c>
      <c r="B963" s="80" t="s">
        <v>921</v>
      </c>
      <c r="C963" s="73" t="s">
        <v>944</v>
      </c>
      <c r="D963" s="9" t="s">
        <v>1330</v>
      </c>
      <c r="E963" s="9" t="s">
        <v>1278</v>
      </c>
      <c r="F963" s="74">
        <v>19710598</v>
      </c>
      <c r="G963" s="75">
        <v>3.5031847133758003E-2</v>
      </c>
      <c r="H963" s="76">
        <v>2.6071380617846799E-4</v>
      </c>
      <c r="I963" s="75">
        <v>-5.4691371210141098</v>
      </c>
      <c r="J963" s="75">
        <v>1.5255527108555</v>
      </c>
      <c r="K963" s="77">
        <v>7.8601102793283403E-2</v>
      </c>
      <c r="L963" s="75">
        <v>3.5838359700270499</v>
      </c>
      <c r="M963" s="78">
        <v>0.41908383401379201</v>
      </c>
    </row>
    <row r="964" spans="1:13">
      <c r="A964" s="81">
        <v>2019</v>
      </c>
      <c r="B964" s="80" t="s">
        <v>921</v>
      </c>
      <c r="C964" s="73" t="s">
        <v>933</v>
      </c>
      <c r="D964" s="9" t="s">
        <v>1331</v>
      </c>
      <c r="E964" s="9" t="s">
        <v>1278</v>
      </c>
      <c r="F964" s="74">
        <v>20682042</v>
      </c>
      <c r="G964" s="75">
        <v>0.38174273858921198</v>
      </c>
      <c r="H964" s="76">
        <v>7.3650155217451897E-4</v>
      </c>
      <c r="I964" s="75">
        <v>-53.450584759507599</v>
      </c>
      <c r="J964" s="75">
        <v>15.983105870637401</v>
      </c>
      <c r="K964" s="77">
        <v>4.5344827963425302E-2</v>
      </c>
      <c r="L964" s="75">
        <v>3.1328263335462401</v>
      </c>
      <c r="M964" s="78">
        <v>2.0083541385071098E-3</v>
      </c>
    </row>
    <row r="965" spans="1:13">
      <c r="A965" s="81">
        <v>2019</v>
      </c>
      <c r="B965" s="72" t="s">
        <v>914</v>
      </c>
      <c r="C965" s="73" t="s">
        <v>915</v>
      </c>
      <c r="D965" s="9" t="s">
        <v>1331</v>
      </c>
      <c r="E965" s="9" t="s">
        <v>1278</v>
      </c>
      <c r="F965" s="74">
        <v>20682042</v>
      </c>
      <c r="G965" s="75">
        <v>0.38065843621399198</v>
      </c>
      <c r="H965" s="76">
        <v>6.1627779207732705E-4</v>
      </c>
      <c r="I965" s="75">
        <v>-63.839265802495902</v>
      </c>
      <c r="J965" s="75">
        <v>18.811976487374899</v>
      </c>
      <c r="K965" s="77">
        <v>4.6286073703164801E-2</v>
      </c>
      <c r="L965" s="75">
        <v>3.2102234820373701</v>
      </c>
      <c r="M965" s="78">
        <v>3.2111141497727599E-3</v>
      </c>
    </row>
    <row r="966" spans="1:13">
      <c r="A966" s="81">
        <v>2019</v>
      </c>
      <c r="B966" s="72" t="s">
        <v>914</v>
      </c>
      <c r="C966" s="73" t="s">
        <v>933</v>
      </c>
      <c r="D966" s="9" t="s">
        <v>1331</v>
      </c>
      <c r="E966" s="9" t="s">
        <v>1278</v>
      </c>
      <c r="F966" s="74">
        <v>20682042</v>
      </c>
      <c r="G966" s="75">
        <v>0.38174273858921198</v>
      </c>
      <c r="H966" s="76">
        <v>2.7388372018884101E-4</v>
      </c>
      <c r="I966" s="75">
        <v>-56.0942487244373</v>
      </c>
      <c r="J966" s="75">
        <v>15.5810970736706</v>
      </c>
      <c r="K966" s="77">
        <v>5.2359759927686302E-2</v>
      </c>
      <c r="L966" s="75">
        <v>3.5624337817010501</v>
      </c>
      <c r="M966" s="78">
        <v>2.2119333953867699E-3</v>
      </c>
    </row>
    <row r="967" spans="1:13">
      <c r="A967" s="81">
        <v>2019</v>
      </c>
      <c r="B967" s="80" t="s">
        <v>921</v>
      </c>
      <c r="C967" s="73" t="s">
        <v>1027</v>
      </c>
      <c r="D967" s="9" t="s">
        <v>1331</v>
      </c>
      <c r="E967" s="9" t="s">
        <v>1278</v>
      </c>
      <c r="F967" s="74">
        <v>20682042</v>
      </c>
      <c r="G967" s="75">
        <v>0.38065843621399198</v>
      </c>
      <c r="H967" s="76">
        <v>2.4239416891808199E-4</v>
      </c>
      <c r="I967" s="75">
        <v>-1.4564431710513901</v>
      </c>
      <c r="J967" s="75">
        <v>0.40144353399244598</v>
      </c>
      <c r="K967" s="77">
        <v>5.2725758349528098E-2</v>
      </c>
      <c r="L967" s="75">
        <v>3.6154778318537701</v>
      </c>
      <c r="M967" s="78">
        <v>3.6966788880488698E-3</v>
      </c>
    </row>
    <row r="968" spans="1:13">
      <c r="A968" s="81">
        <v>2019</v>
      </c>
      <c r="B968" s="80" t="s">
        <v>921</v>
      </c>
      <c r="C968" s="73" t="s">
        <v>1105</v>
      </c>
      <c r="D968" s="9" t="s">
        <v>1331</v>
      </c>
      <c r="E968" s="9" t="s">
        <v>1278</v>
      </c>
      <c r="F968" s="74">
        <v>20682042</v>
      </c>
      <c r="G968" s="75">
        <v>0.38174273858921198</v>
      </c>
      <c r="H968" s="76">
        <v>1.1627723562453599E-4</v>
      </c>
      <c r="I968" s="75">
        <v>-1.40924705960267</v>
      </c>
      <c r="J968" s="75">
        <v>0.370525888976239</v>
      </c>
      <c r="K968" s="77">
        <v>5.82574414990885E-2</v>
      </c>
      <c r="L968" s="75">
        <v>3.9345053016976301</v>
      </c>
      <c r="M968" s="78">
        <v>2.4158965579806398E-3</v>
      </c>
    </row>
    <row r="969" spans="1:13">
      <c r="A969" s="81">
        <v>2019</v>
      </c>
      <c r="B969" s="72" t="s">
        <v>914</v>
      </c>
      <c r="C969" s="73" t="s">
        <v>1027</v>
      </c>
      <c r="D969" s="9" t="s">
        <v>1331</v>
      </c>
      <c r="E969" s="9" t="s">
        <v>1278</v>
      </c>
      <c r="F969" s="74">
        <v>20682042</v>
      </c>
      <c r="G969" s="75">
        <v>0.38065843621399198</v>
      </c>
      <c r="H969" s="76">
        <v>9.5839425504704701E-5</v>
      </c>
      <c r="I969" s="75">
        <v>-1.5079042009277901</v>
      </c>
      <c r="J969" s="75">
        <v>0.39146780739931802</v>
      </c>
      <c r="K969" s="77">
        <v>5.9232192371275201E-2</v>
      </c>
      <c r="L969" s="75">
        <v>4.01845579826115</v>
      </c>
      <c r="M969" s="78">
        <v>3.9625261598607298E-3</v>
      </c>
    </row>
    <row r="970" spans="1:13">
      <c r="A970" s="81">
        <v>2019</v>
      </c>
      <c r="B970" s="72" t="s">
        <v>914</v>
      </c>
      <c r="C970" s="73" t="s">
        <v>1105</v>
      </c>
      <c r="D970" s="9" t="s">
        <v>1331</v>
      </c>
      <c r="E970" s="9" t="s">
        <v>1278</v>
      </c>
      <c r="F970" s="74">
        <v>20682042</v>
      </c>
      <c r="G970" s="75">
        <v>0.38174273858921198</v>
      </c>
      <c r="H970" s="76">
        <v>2.3241642447679101E-5</v>
      </c>
      <c r="I970" s="75">
        <v>-1.51254938332258</v>
      </c>
      <c r="J970" s="75">
        <v>0.36306459169824001</v>
      </c>
      <c r="K970" s="77">
        <v>6.9484809710090203E-2</v>
      </c>
      <c r="L970" s="75">
        <v>4.6337331843385403</v>
      </c>
      <c r="M970" s="78">
        <v>2.7830639520963901E-3</v>
      </c>
    </row>
    <row r="971" spans="1:13">
      <c r="A971" s="81">
        <v>2019</v>
      </c>
      <c r="B971" s="80" t="s">
        <v>921</v>
      </c>
      <c r="C971" s="73" t="s">
        <v>933</v>
      </c>
      <c r="D971" s="9" t="s">
        <v>1332</v>
      </c>
      <c r="E971" s="9" t="s">
        <v>1278</v>
      </c>
      <c r="F971" s="74">
        <v>20712136</v>
      </c>
      <c r="G971" s="75">
        <v>0.19709543568464699</v>
      </c>
      <c r="H971" s="76">
        <v>6.49319633770009E-4</v>
      </c>
      <c r="I971" s="75">
        <v>66.906555604594999</v>
      </c>
      <c r="J971" s="75">
        <v>19.809457100947998</v>
      </c>
      <c r="K971" s="77">
        <v>4.6231417046603301E-2</v>
      </c>
      <c r="L971" s="75">
        <v>3.1875414649709901</v>
      </c>
      <c r="M971" s="78">
        <v>3.8553351056079099E-2</v>
      </c>
    </row>
    <row r="972" spans="1:13">
      <c r="A972" s="81">
        <v>2019</v>
      </c>
      <c r="B972" s="72" t="s">
        <v>914</v>
      </c>
      <c r="C972" s="73" t="s">
        <v>933</v>
      </c>
      <c r="D972" s="9" t="s">
        <v>1332</v>
      </c>
      <c r="E972" s="9" t="s">
        <v>1278</v>
      </c>
      <c r="F972" s="74">
        <v>20712136</v>
      </c>
      <c r="G972" s="75">
        <v>0.19709543568464699</v>
      </c>
      <c r="H972" s="76">
        <v>6.26698692651094E-4</v>
      </c>
      <c r="I972" s="75">
        <v>66.528940292391894</v>
      </c>
      <c r="J972" s="75">
        <v>19.631542577462699</v>
      </c>
      <c r="K972" s="77">
        <v>4.6535948493813199E-2</v>
      </c>
      <c r="L972" s="75">
        <v>3.2029412112757898</v>
      </c>
      <c r="M972" s="78">
        <v>3.8119394995532498E-2</v>
      </c>
    </row>
    <row r="973" spans="1:13">
      <c r="A973" s="81">
        <v>2019</v>
      </c>
      <c r="B973" s="80" t="s">
        <v>921</v>
      </c>
      <c r="C973" s="73" t="s">
        <v>1105</v>
      </c>
      <c r="D973" s="9" t="s">
        <v>1332</v>
      </c>
      <c r="E973" s="9" t="s">
        <v>1278</v>
      </c>
      <c r="F973" s="74">
        <v>20712136</v>
      </c>
      <c r="G973" s="75">
        <v>0.19709543568464699</v>
      </c>
      <c r="H973" s="76">
        <v>4.5627775350629501E-4</v>
      </c>
      <c r="I973" s="75">
        <v>1.5863125019225299</v>
      </c>
      <c r="J973" s="75">
        <v>0.45726539781729397</v>
      </c>
      <c r="K973" s="77">
        <v>4.8710791169983697E-2</v>
      </c>
      <c r="L973" s="75">
        <v>3.34077070537808</v>
      </c>
      <c r="M973" s="78">
        <v>3.75034281531176E-2</v>
      </c>
    </row>
    <row r="974" spans="1:13">
      <c r="A974" s="81">
        <v>2019</v>
      </c>
      <c r="B974" s="72" t="s">
        <v>914</v>
      </c>
      <c r="C974" s="73" t="s">
        <v>1105</v>
      </c>
      <c r="D974" s="9" t="s">
        <v>1332</v>
      </c>
      <c r="E974" s="9" t="s">
        <v>1278</v>
      </c>
      <c r="F974" s="74">
        <v>20712136</v>
      </c>
      <c r="G974" s="75">
        <v>0.19709543568464699</v>
      </c>
      <c r="H974" s="76">
        <v>4.1593449598791298E-4</v>
      </c>
      <c r="I974" s="75">
        <v>1.5960210070212799</v>
      </c>
      <c r="J974" s="75">
        <v>0.45664782806051302</v>
      </c>
      <c r="K974" s="77">
        <v>4.9423932643876199E-2</v>
      </c>
      <c r="L974" s="75">
        <v>3.3809750594476902</v>
      </c>
      <c r="M974" s="78">
        <v>3.7963887749936698E-2</v>
      </c>
    </row>
    <row r="975" spans="1:13">
      <c r="A975" s="81">
        <v>2019</v>
      </c>
      <c r="B975" s="80" t="s">
        <v>921</v>
      </c>
      <c r="C975" s="73" t="s">
        <v>915</v>
      </c>
      <c r="D975" s="9" t="s">
        <v>1332</v>
      </c>
      <c r="E975" s="9" t="s">
        <v>1278</v>
      </c>
      <c r="F975" s="74">
        <v>20712136</v>
      </c>
      <c r="G975" s="75">
        <v>0.195473251028807</v>
      </c>
      <c r="H975" s="76">
        <v>1.96733610533033E-4</v>
      </c>
      <c r="I975" s="75">
        <v>87.305519558964093</v>
      </c>
      <c r="J975" s="75">
        <v>23.731854631493398</v>
      </c>
      <c r="K975" s="77">
        <v>5.4172134930384801E-2</v>
      </c>
      <c r="L975" s="75">
        <v>3.7061214376298599</v>
      </c>
      <c r="M975" s="78">
        <v>4.7748033476708501E-2</v>
      </c>
    </row>
    <row r="976" spans="1:13">
      <c r="A976" s="81">
        <v>2019</v>
      </c>
      <c r="B976" s="72" t="s">
        <v>914</v>
      </c>
      <c r="C976" s="73" t="s">
        <v>915</v>
      </c>
      <c r="D976" s="9" t="s">
        <v>1332</v>
      </c>
      <c r="E976" s="9" t="s">
        <v>1278</v>
      </c>
      <c r="F976" s="74">
        <v>20712136</v>
      </c>
      <c r="G976" s="75">
        <v>0.195473251028807</v>
      </c>
      <c r="H976" s="76">
        <v>1.9607895458085601E-4</v>
      </c>
      <c r="I976" s="75">
        <v>87.098864213285196</v>
      </c>
      <c r="J976" s="75">
        <v>23.652888944536102</v>
      </c>
      <c r="K976" s="77">
        <v>5.4273696846084997E-2</v>
      </c>
      <c r="L976" s="75">
        <v>3.7075690172444302</v>
      </c>
      <c r="M976" s="78">
        <v>4.7522258332550499E-2</v>
      </c>
    </row>
    <row r="977" spans="1:13">
      <c r="A977" s="81">
        <v>2019</v>
      </c>
      <c r="B977" s="72" t="s">
        <v>914</v>
      </c>
      <c r="C977" s="73" t="s">
        <v>936</v>
      </c>
      <c r="D977" s="9" t="s">
        <v>1333</v>
      </c>
      <c r="E977" s="9" t="s">
        <v>1278</v>
      </c>
      <c r="F977" s="74">
        <v>20712145</v>
      </c>
      <c r="G977" s="75">
        <v>0.30912863070539398</v>
      </c>
      <c r="H977" s="76">
        <v>8.0517860783205599E-4</v>
      </c>
      <c r="I977" s="75">
        <v>-1.76882140378373</v>
      </c>
      <c r="J977" s="75">
        <v>0.53240380119632602</v>
      </c>
      <c r="K977" s="77">
        <v>4.4767328039913297E-2</v>
      </c>
      <c r="L977" s="75">
        <v>3.0941077720644401</v>
      </c>
      <c r="M977" s="78">
        <v>1.53060800923507E-2</v>
      </c>
    </row>
    <row r="978" spans="1:13">
      <c r="A978" s="81">
        <v>2019</v>
      </c>
      <c r="B978" s="72" t="s">
        <v>914</v>
      </c>
      <c r="C978" s="73" t="s">
        <v>1027</v>
      </c>
      <c r="D978" s="9" t="s">
        <v>1333</v>
      </c>
      <c r="E978" s="9" t="s">
        <v>1278</v>
      </c>
      <c r="F978" s="74">
        <v>20712145</v>
      </c>
      <c r="G978" s="75">
        <v>0.31069958847736601</v>
      </c>
      <c r="H978" s="76">
        <v>7.7592936873683096E-4</v>
      </c>
      <c r="I978" s="75">
        <v>-1.46792165732609</v>
      </c>
      <c r="J978" s="75">
        <v>0.44048962375442102</v>
      </c>
      <c r="K978" s="77">
        <v>4.4672680261043297E-2</v>
      </c>
      <c r="L978" s="75">
        <v>3.1101778098808999</v>
      </c>
      <c r="M978" s="78">
        <v>2.1477779846695601E-2</v>
      </c>
    </row>
    <row r="979" spans="1:13">
      <c r="A979" s="81">
        <v>2019</v>
      </c>
      <c r="B979" s="80" t="s">
        <v>921</v>
      </c>
      <c r="C979" s="73" t="s">
        <v>933</v>
      </c>
      <c r="D979" s="9" t="s">
        <v>1333</v>
      </c>
      <c r="E979" s="9" t="s">
        <v>1278</v>
      </c>
      <c r="F979" s="74">
        <v>20712145</v>
      </c>
      <c r="G979" s="75">
        <v>0.30912863070539398</v>
      </c>
      <c r="H979" s="76">
        <v>6.8926370281049303E-4</v>
      </c>
      <c r="I979" s="75">
        <v>-61.0751328509619</v>
      </c>
      <c r="J979" s="75">
        <v>18.167604040922502</v>
      </c>
      <c r="K979" s="77">
        <v>4.5811382088154197E-2</v>
      </c>
      <c r="L979" s="75">
        <v>3.1616145912057498</v>
      </c>
      <c r="M979" s="78">
        <v>2.3337809646908399E-2</v>
      </c>
    </row>
    <row r="980" spans="1:13">
      <c r="A980" s="81">
        <v>2019</v>
      </c>
      <c r="B980" s="72" t="s">
        <v>914</v>
      </c>
      <c r="C980" s="73" t="s">
        <v>915</v>
      </c>
      <c r="D980" s="9" t="s">
        <v>1333</v>
      </c>
      <c r="E980" s="9" t="s">
        <v>1278</v>
      </c>
      <c r="F980" s="74">
        <v>20712145</v>
      </c>
      <c r="G980" s="75">
        <v>0.31069958847736601</v>
      </c>
      <c r="H980" s="76">
        <v>5.6688732680641805E-4</v>
      </c>
      <c r="I980" s="75">
        <v>-72.202370685204798</v>
      </c>
      <c r="J980" s="75">
        <v>21.140075088095799</v>
      </c>
      <c r="K980" s="77">
        <v>4.68706747401983E-2</v>
      </c>
      <c r="L980" s="75">
        <v>3.2465032518810699</v>
      </c>
      <c r="M980" s="78">
        <v>2.3493184104007501E-2</v>
      </c>
    </row>
    <row r="981" spans="1:13">
      <c r="A981" s="81">
        <v>2019</v>
      </c>
      <c r="B981" s="72" t="s">
        <v>914</v>
      </c>
      <c r="C981" s="73" t="s">
        <v>918</v>
      </c>
      <c r="D981" s="9" t="s">
        <v>1333</v>
      </c>
      <c r="E981" s="9" t="s">
        <v>1278</v>
      </c>
      <c r="F981" s="74">
        <v>20712145</v>
      </c>
      <c r="G981" s="75">
        <v>0.31069958847736601</v>
      </c>
      <c r="H981" s="76">
        <v>4.3809726169305598E-4</v>
      </c>
      <c r="I981" s="75">
        <v>-2.0156027944472199</v>
      </c>
      <c r="J981" s="75">
        <v>0.57884867361664905</v>
      </c>
      <c r="K981" s="77">
        <v>4.8672496554568401E-2</v>
      </c>
      <c r="L981" s="75">
        <v>3.35842946135118</v>
      </c>
      <c r="M981" s="78">
        <v>1.5500185757641101E-2</v>
      </c>
    </row>
    <row r="982" spans="1:13">
      <c r="A982" s="81">
        <v>2019</v>
      </c>
      <c r="B982" s="72" t="s">
        <v>914</v>
      </c>
      <c r="C982" s="73" t="s">
        <v>1105</v>
      </c>
      <c r="D982" s="9" t="s">
        <v>1333</v>
      </c>
      <c r="E982" s="9" t="s">
        <v>1278</v>
      </c>
      <c r="F982" s="74">
        <v>20712145</v>
      </c>
      <c r="G982" s="75">
        <v>0.30912863070539398</v>
      </c>
      <c r="H982" s="76">
        <v>3.2896898319065802E-4</v>
      </c>
      <c r="I982" s="75">
        <v>-1.44544833572542</v>
      </c>
      <c r="J982" s="75">
        <v>0.40665947641571598</v>
      </c>
      <c r="K982" s="77">
        <v>5.10731228495502E-2</v>
      </c>
      <c r="L982" s="75">
        <v>3.48284504753377</v>
      </c>
      <c r="M982" s="78">
        <v>2.2620650300748599E-2</v>
      </c>
    </row>
    <row r="983" spans="1:13">
      <c r="A983" s="81">
        <v>2019</v>
      </c>
      <c r="B983" s="80" t="s">
        <v>921</v>
      </c>
      <c r="C983" s="73" t="s">
        <v>1027</v>
      </c>
      <c r="D983" s="9" t="s">
        <v>1333</v>
      </c>
      <c r="E983" s="9" t="s">
        <v>1278</v>
      </c>
      <c r="F983" s="74">
        <v>20712145</v>
      </c>
      <c r="G983" s="75">
        <v>0.31069958847736601</v>
      </c>
      <c r="H983" s="76">
        <v>3.2531678027883398E-4</v>
      </c>
      <c r="I983" s="75">
        <v>-1.63351811264919</v>
      </c>
      <c r="J983" s="75">
        <v>0.45948161465565701</v>
      </c>
      <c r="K983" s="77">
        <v>5.0682730151650798E-2</v>
      </c>
      <c r="L983" s="75">
        <v>3.4876935346445301</v>
      </c>
      <c r="M983" s="78">
        <v>2.65969317673946E-2</v>
      </c>
    </row>
    <row r="984" spans="1:13">
      <c r="A984" s="81">
        <v>2019</v>
      </c>
      <c r="B984" s="80" t="s">
        <v>921</v>
      </c>
      <c r="C984" s="73" t="s">
        <v>1105</v>
      </c>
      <c r="D984" s="9" t="s">
        <v>1333</v>
      </c>
      <c r="E984" s="9" t="s">
        <v>1278</v>
      </c>
      <c r="F984" s="74">
        <v>20712145</v>
      </c>
      <c r="G984" s="75">
        <v>0.30912863070539398</v>
      </c>
      <c r="H984" s="76">
        <v>2.7748814458171698E-4</v>
      </c>
      <c r="I984" s="75">
        <v>-1.51488332583203</v>
      </c>
      <c r="J984" s="75">
        <v>0.42146286663358201</v>
      </c>
      <c r="K984" s="77">
        <v>5.2195618861633597E-2</v>
      </c>
      <c r="L984" s="75">
        <v>3.55675556696555</v>
      </c>
      <c r="M984" s="78">
        <v>2.4846104635152501E-2</v>
      </c>
    </row>
    <row r="985" spans="1:13">
      <c r="A985" s="81">
        <v>2019</v>
      </c>
      <c r="B985" s="80" t="s">
        <v>921</v>
      </c>
      <c r="C985" s="73" t="s">
        <v>936</v>
      </c>
      <c r="D985" s="9" t="s">
        <v>1333</v>
      </c>
      <c r="E985" s="9" t="s">
        <v>1278</v>
      </c>
      <c r="F985" s="74">
        <v>20712145</v>
      </c>
      <c r="G985" s="75">
        <v>0.30912863070539398</v>
      </c>
      <c r="H985" s="76">
        <v>1.7711327845450699E-4</v>
      </c>
      <c r="I985" s="75">
        <v>-2.00816810461379</v>
      </c>
      <c r="J985" s="75">
        <v>0.542199593918546</v>
      </c>
      <c r="K985" s="77">
        <v>5.5330337799028503E-2</v>
      </c>
      <c r="L985" s="75">
        <v>3.7517488778650101</v>
      </c>
      <c r="M985" s="78">
        <v>1.97285942906716E-2</v>
      </c>
    </row>
    <row r="986" spans="1:13">
      <c r="A986" s="81">
        <v>2019</v>
      </c>
      <c r="B986" s="80" t="s">
        <v>921</v>
      </c>
      <c r="C986" s="73" t="s">
        <v>915</v>
      </c>
      <c r="D986" s="9" t="s">
        <v>1333</v>
      </c>
      <c r="E986" s="9" t="s">
        <v>1278</v>
      </c>
      <c r="F986" s="74">
        <v>20712145</v>
      </c>
      <c r="G986" s="75">
        <v>0.31069958847736601</v>
      </c>
      <c r="H986" s="76">
        <v>1.2648614260196399E-4</v>
      </c>
      <c r="I986" s="75">
        <v>-83.667830993218402</v>
      </c>
      <c r="J986" s="75">
        <v>22.110389849739299</v>
      </c>
      <c r="K986" s="77">
        <v>5.72248732443396E-2</v>
      </c>
      <c r="L986" s="75">
        <v>3.89795705173049</v>
      </c>
      <c r="M986" s="78">
        <v>3.1546849086511397E-2</v>
      </c>
    </row>
    <row r="987" spans="1:13">
      <c r="A987" s="81">
        <v>2019</v>
      </c>
      <c r="B987" s="80" t="s">
        <v>921</v>
      </c>
      <c r="C987" s="73" t="s">
        <v>918</v>
      </c>
      <c r="D987" s="9" t="s">
        <v>1333</v>
      </c>
      <c r="E987" s="9" t="s">
        <v>1278</v>
      </c>
      <c r="F987" s="74">
        <v>20712145</v>
      </c>
      <c r="G987" s="75">
        <v>0.31069958847736601</v>
      </c>
      <c r="H987" s="76">
        <v>5.9159940844630598E-5</v>
      </c>
      <c r="I987" s="75">
        <v>-2.3262242188533002</v>
      </c>
      <c r="J987" s="75">
        <v>0.58766033161325204</v>
      </c>
      <c r="K987" s="77">
        <v>6.2447792450483999E-2</v>
      </c>
      <c r="L987" s="75">
        <v>4.2279722689358499</v>
      </c>
      <c r="M987" s="78">
        <v>2.0645725329925299E-2</v>
      </c>
    </row>
    <row r="988" spans="1:13">
      <c r="A988" s="81">
        <v>2019</v>
      </c>
      <c r="B988" s="72" t="s">
        <v>914</v>
      </c>
      <c r="C988" s="73" t="s">
        <v>1027</v>
      </c>
      <c r="D988" s="9" t="s">
        <v>1334</v>
      </c>
      <c r="E988" s="9" t="s">
        <v>1278</v>
      </c>
      <c r="F988" s="74">
        <v>20712231</v>
      </c>
      <c r="G988" s="75">
        <v>0.15226337448559699</v>
      </c>
      <c r="H988" s="76">
        <v>8.4112769620442202E-4</v>
      </c>
      <c r="I988" s="75">
        <v>1.76105035925135</v>
      </c>
      <c r="J988" s="75">
        <v>0.53190567848981296</v>
      </c>
      <c r="K988" s="77">
        <v>4.4107195164632601E-2</v>
      </c>
      <c r="L988" s="75">
        <v>3.07513806657182</v>
      </c>
      <c r="M988" s="78">
        <v>3.8759469495198803E-2</v>
      </c>
    </row>
    <row r="989" spans="1:13">
      <c r="A989" s="81">
        <v>2019</v>
      </c>
      <c r="B989" s="80" t="s">
        <v>921</v>
      </c>
      <c r="C989" s="73" t="s">
        <v>1027</v>
      </c>
      <c r="D989" s="9" t="s">
        <v>1334</v>
      </c>
      <c r="E989" s="9" t="s">
        <v>1278</v>
      </c>
      <c r="F989" s="74">
        <v>20712231</v>
      </c>
      <c r="G989" s="75">
        <v>0.15226337448559699</v>
      </c>
      <c r="H989" s="76">
        <v>6.7795943392001201E-4</v>
      </c>
      <c r="I989" s="75">
        <v>1.8075917559294901</v>
      </c>
      <c r="J989" s="75">
        <v>0.53694901309713206</v>
      </c>
      <c r="K989" s="77">
        <v>4.55659728858765E-2</v>
      </c>
      <c r="L989" s="75">
        <v>3.1687962916075101</v>
      </c>
      <c r="M989" s="78">
        <v>4.08352273124407E-2</v>
      </c>
    </row>
    <row r="990" spans="1:13">
      <c r="A990" s="81">
        <v>2019</v>
      </c>
      <c r="B990" s="72" t="s">
        <v>914</v>
      </c>
      <c r="C990" s="73" t="s">
        <v>915</v>
      </c>
      <c r="D990" s="9" t="s">
        <v>1334</v>
      </c>
      <c r="E990" s="9" t="s">
        <v>1278</v>
      </c>
      <c r="F990" s="74">
        <v>20712231</v>
      </c>
      <c r="G990" s="75">
        <v>0.15226337448559699</v>
      </c>
      <c r="H990" s="76">
        <v>2.5848661749023802E-4</v>
      </c>
      <c r="I990" s="75">
        <v>92.0254132061294</v>
      </c>
      <c r="J990" s="75">
        <v>25.4580893448009</v>
      </c>
      <c r="K990" s="77">
        <v>5.2352027552329899E-2</v>
      </c>
      <c r="L990" s="75">
        <v>3.5875619365181701</v>
      </c>
      <c r="M990" s="78">
        <v>4.7852558489097897E-2</v>
      </c>
    </row>
    <row r="991" spans="1:13">
      <c r="A991" s="81">
        <v>2019</v>
      </c>
      <c r="B991" s="80" t="s">
        <v>921</v>
      </c>
      <c r="C991" s="73" t="s">
        <v>915</v>
      </c>
      <c r="D991" s="9" t="s">
        <v>1334</v>
      </c>
      <c r="E991" s="9" t="s">
        <v>1278</v>
      </c>
      <c r="F991" s="74">
        <v>20712231</v>
      </c>
      <c r="G991" s="75">
        <v>0.15226337448559699</v>
      </c>
      <c r="H991" s="76">
        <v>1.7361798920806701E-4</v>
      </c>
      <c r="I991" s="75">
        <v>95.158692284903793</v>
      </c>
      <c r="J991" s="75">
        <v>25.6566567430459</v>
      </c>
      <c r="K991" s="77">
        <v>5.5037143649977902E-2</v>
      </c>
      <c r="L991" s="75">
        <v>3.7604052779554</v>
      </c>
      <c r="M991" s="78">
        <v>5.1166597815399797E-2</v>
      </c>
    </row>
    <row r="992" spans="1:13">
      <c r="A992" s="81">
        <v>2019</v>
      </c>
      <c r="B992" s="80" t="s">
        <v>921</v>
      </c>
      <c r="C992" s="73" t="s">
        <v>957</v>
      </c>
      <c r="D992" s="9" t="s">
        <v>1335</v>
      </c>
      <c r="E992" s="9" t="s">
        <v>1278</v>
      </c>
      <c r="F992" s="74">
        <v>22394640</v>
      </c>
      <c r="G992" s="75">
        <v>2.32558139534884E-2</v>
      </c>
      <c r="H992" s="76">
        <v>4.2622881994877003E-4</v>
      </c>
      <c r="I992" s="75">
        <v>3.53036519472729</v>
      </c>
      <c r="J992" s="75">
        <v>1.01395928102967</v>
      </c>
      <c r="K992" s="77">
        <v>5.48243592459563E-2</v>
      </c>
      <c r="L992" s="75">
        <v>3.37035718831127</v>
      </c>
      <c r="M992" s="78">
        <v>0.35617370678008498</v>
      </c>
    </row>
    <row r="993" spans="1:13">
      <c r="A993" s="81">
        <v>2019</v>
      </c>
      <c r="B993" s="72" t="s">
        <v>914</v>
      </c>
      <c r="C993" s="73" t="s">
        <v>957</v>
      </c>
      <c r="D993" s="9" t="s">
        <v>1335</v>
      </c>
      <c r="E993" s="9" t="s">
        <v>1278</v>
      </c>
      <c r="F993" s="74">
        <v>22394640</v>
      </c>
      <c r="G993" s="75">
        <v>2.32558139534884E-2</v>
      </c>
      <c r="H993" s="76">
        <v>1.9647567701760001E-4</v>
      </c>
      <c r="I993" s="75">
        <v>3.7061743768822502</v>
      </c>
      <c r="J993" s="75">
        <v>1.0080801208018799</v>
      </c>
      <c r="K993" s="77">
        <v>6.0931693012763001E-2</v>
      </c>
      <c r="L993" s="75">
        <v>3.70669120605631</v>
      </c>
      <c r="M993" s="78">
        <v>0.39253129657589098</v>
      </c>
    </row>
    <row r="994" spans="1:13">
      <c r="A994" s="81">
        <v>2019</v>
      </c>
      <c r="B994" s="80" t="s">
        <v>921</v>
      </c>
      <c r="C994" s="73" t="s">
        <v>959</v>
      </c>
      <c r="D994" s="9" t="s">
        <v>1335</v>
      </c>
      <c r="E994" s="9" t="s">
        <v>1278</v>
      </c>
      <c r="F994" s="74">
        <v>22394640</v>
      </c>
      <c r="G994" s="75">
        <v>2.32558139534884E-2</v>
      </c>
      <c r="H994" s="76">
        <v>1.94374003425261E-4</v>
      </c>
      <c r="I994" s="75">
        <v>3.1366529504693998</v>
      </c>
      <c r="J994" s="75">
        <v>0.85338934147700696</v>
      </c>
      <c r="K994" s="77">
        <v>6.0901374687829898E-2</v>
      </c>
      <c r="L994" s="75">
        <v>3.7113618202941399</v>
      </c>
      <c r="M994" s="78">
        <v>0.39558677680405901</v>
      </c>
    </row>
    <row r="995" spans="1:13">
      <c r="A995" s="81">
        <v>2019</v>
      </c>
      <c r="B995" s="72" t="s">
        <v>914</v>
      </c>
      <c r="C995" s="73" t="s">
        <v>959</v>
      </c>
      <c r="D995" s="9" t="s">
        <v>1335</v>
      </c>
      <c r="E995" s="9" t="s">
        <v>1278</v>
      </c>
      <c r="F995" s="74">
        <v>22394640</v>
      </c>
      <c r="G995" s="75">
        <v>2.32558139534884E-2</v>
      </c>
      <c r="H995" s="76">
        <v>6.1791668855729705E-5</v>
      </c>
      <c r="I995" s="75">
        <v>3.35070260935032</v>
      </c>
      <c r="J995" s="75">
        <v>0.84930459666541702</v>
      </c>
      <c r="K995" s="77">
        <v>6.98362480421377E-2</v>
      </c>
      <c r="L995" s="75">
        <v>4.2090700752976904</v>
      </c>
      <c r="M995" s="78">
        <v>0.45141979024816897</v>
      </c>
    </row>
    <row r="996" spans="1:13">
      <c r="A996" s="79">
        <v>2017</v>
      </c>
      <c r="B996" s="80" t="s">
        <v>921</v>
      </c>
      <c r="C996" s="73" t="s">
        <v>979</v>
      </c>
      <c r="D996" s="9" t="s">
        <v>1336</v>
      </c>
      <c r="E996" s="9" t="s">
        <v>1278</v>
      </c>
      <c r="F996" s="74">
        <v>22921705</v>
      </c>
      <c r="G996" s="75">
        <v>0.33854166666666702</v>
      </c>
      <c r="H996" s="76">
        <v>9.5766331568207096E-4</v>
      </c>
      <c r="I996" s="75">
        <v>1.6595875820556201</v>
      </c>
      <c r="J996" s="75">
        <v>0.50617216007103205</v>
      </c>
      <c r="K996" s="77">
        <v>3.6637963905203401E-2</v>
      </c>
      <c r="L996" s="75">
        <v>3.0187871483761599</v>
      </c>
      <c r="M996" s="78">
        <v>3.6859124248817203E-2</v>
      </c>
    </row>
    <row r="997" spans="1:13">
      <c r="A997" s="79">
        <v>2017</v>
      </c>
      <c r="B997" s="72" t="s">
        <v>914</v>
      </c>
      <c r="C997" s="73" t="s">
        <v>977</v>
      </c>
      <c r="D997" s="9" t="s">
        <v>1336</v>
      </c>
      <c r="E997" s="9" t="s">
        <v>1278</v>
      </c>
      <c r="F997" s="74">
        <v>22921705</v>
      </c>
      <c r="G997" s="75">
        <v>0.33854166666666702</v>
      </c>
      <c r="H997" s="76">
        <v>9.3198921078013199E-4</v>
      </c>
      <c r="I997" s="75">
        <v>77.947115116707906</v>
      </c>
      <c r="J997" s="75">
        <v>23.711083059268599</v>
      </c>
      <c r="K997" s="77">
        <v>3.6828340302366501E-2</v>
      </c>
      <c r="L997" s="75">
        <v>3.0305891152487798</v>
      </c>
      <c r="M997" s="78">
        <v>3.3706116571914697E-2</v>
      </c>
    </row>
    <row r="998" spans="1:13">
      <c r="A998" s="79">
        <v>2017</v>
      </c>
      <c r="B998" s="72" t="s">
        <v>914</v>
      </c>
      <c r="C998" s="73" t="s">
        <v>979</v>
      </c>
      <c r="D998" s="9" t="s">
        <v>1336</v>
      </c>
      <c r="E998" s="9" t="s">
        <v>1278</v>
      </c>
      <c r="F998" s="74">
        <v>22921705</v>
      </c>
      <c r="G998" s="75">
        <v>0.33854166666666702</v>
      </c>
      <c r="H998" s="76">
        <v>3.3048795920796698E-4</v>
      </c>
      <c r="I998" s="75">
        <v>1.7369269572736701</v>
      </c>
      <c r="J998" s="75">
        <v>0.48799574728155898</v>
      </c>
      <c r="K998" s="77">
        <v>4.30349789309745E-2</v>
      </c>
      <c r="L998" s="75">
        <v>3.4808443587041999</v>
      </c>
      <c r="M998" s="78">
        <v>4.0374557017788901E-2</v>
      </c>
    </row>
    <row r="999" spans="1:13">
      <c r="A999" s="71">
        <v>2018</v>
      </c>
      <c r="B999" s="72" t="s">
        <v>914</v>
      </c>
      <c r="C999" s="73" t="s">
        <v>944</v>
      </c>
      <c r="D999" s="9" t="s">
        <v>1337</v>
      </c>
      <c r="E999" s="9" t="s">
        <v>1278</v>
      </c>
      <c r="F999" s="74">
        <v>24515906</v>
      </c>
      <c r="G999" s="75">
        <v>4.1401273885350302E-2</v>
      </c>
      <c r="H999" s="76">
        <v>5.9340924597977803E-4</v>
      </c>
      <c r="I999" s="75">
        <v>4.1374872838800698</v>
      </c>
      <c r="J999" s="75">
        <v>1.22181057228182</v>
      </c>
      <c r="K999" s="77">
        <v>7.0437161460986303E-2</v>
      </c>
      <c r="L999" s="75">
        <v>3.2266456911726702</v>
      </c>
      <c r="M999" s="78">
        <v>0.105553595738093</v>
      </c>
    </row>
    <row r="1000" spans="1:13">
      <c r="A1000" s="71">
        <v>2018</v>
      </c>
      <c r="B1000" s="72" t="s">
        <v>914</v>
      </c>
      <c r="C1000" s="73" t="s">
        <v>930</v>
      </c>
      <c r="D1000" s="9" t="s">
        <v>1338</v>
      </c>
      <c r="E1000" s="9" t="s">
        <v>1278</v>
      </c>
      <c r="F1000" s="74">
        <v>24822469</v>
      </c>
      <c r="G1000" s="75">
        <v>0.14285714285714299</v>
      </c>
      <c r="H1000" s="76">
        <v>5.0537459821101897E-4</v>
      </c>
      <c r="I1000" s="75">
        <v>7.5874586896240201E-2</v>
      </c>
      <c r="J1000" s="75">
        <v>2.21041282820638E-2</v>
      </c>
      <c r="K1000" s="77">
        <v>6.5113250738702305E-2</v>
      </c>
      <c r="L1000" s="75">
        <v>3.2963865909361498</v>
      </c>
      <c r="M1000" s="78">
        <v>3.5527629198855902E-2</v>
      </c>
    </row>
    <row r="1001" spans="1:13">
      <c r="A1001" s="79">
        <v>2017</v>
      </c>
      <c r="B1001" s="72" t="s">
        <v>914</v>
      </c>
      <c r="C1001" s="73" t="s">
        <v>1005</v>
      </c>
      <c r="D1001" s="9" t="s">
        <v>1339</v>
      </c>
      <c r="E1001" s="9" t="s">
        <v>1278</v>
      </c>
      <c r="F1001" s="74">
        <v>26337618</v>
      </c>
      <c r="G1001" s="75">
        <v>4.8611111111111098E-2</v>
      </c>
      <c r="H1001" s="76">
        <v>2.5923097863006202E-4</v>
      </c>
      <c r="I1001" s="75">
        <v>-0.14981797264374999</v>
      </c>
      <c r="J1001" s="75">
        <v>4.1384467094116799E-2</v>
      </c>
      <c r="K1001" s="77">
        <v>4.4485324276980397E-2</v>
      </c>
      <c r="L1001" s="75">
        <v>3.5863131006248299</v>
      </c>
      <c r="M1001" s="78">
        <v>0.18546400374403499</v>
      </c>
    </row>
    <row r="1002" spans="1:13">
      <c r="A1002" s="79">
        <v>2017</v>
      </c>
      <c r="B1002" s="80" t="s">
        <v>921</v>
      </c>
      <c r="C1002" s="73" t="s">
        <v>1005</v>
      </c>
      <c r="D1002" s="9" t="s">
        <v>1339</v>
      </c>
      <c r="E1002" s="9" t="s">
        <v>1278</v>
      </c>
      <c r="F1002" s="74">
        <v>26337618</v>
      </c>
      <c r="G1002" s="75">
        <v>4.8611111111111098E-2</v>
      </c>
      <c r="H1002" s="76">
        <v>1.15303474666772E-4</v>
      </c>
      <c r="I1002" s="75">
        <v>-0.16605736508418301</v>
      </c>
      <c r="J1002" s="75">
        <v>4.3538537244236702E-2</v>
      </c>
      <c r="K1002" s="77">
        <v>4.9255441771647E-2</v>
      </c>
      <c r="L1002" s="75">
        <v>3.9381576050568401</v>
      </c>
      <c r="M1002" s="78">
        <v>0.22784950227581499</v>
      </c>
    </row>
    <row r="1003" spans="1:13">
      <c r="A1003" s="79">
        <v>2017</v>
      </c>
      <c r="B1003" s="72" t="s">
        <v>914</v>
      </c>
      <c r="C1003" s="73" t="s">
        <v>1005</v>
      </c>
      <c r="D1003" s="9" t="s">
        <v>1340</v>
      </c>
      <c r="E1003" s="9" t="s">
        <v>1278</v>
      </c>
      <c r="F1003" s="74">
        <v>26337634</v>
      </c>
      <c r="G1003" s="75">
        <v>4.8611111111111098E-2</v>
      </c>
      <c r="H1003" s="76">
        <v>2.5923097863006202E-4</v>
      </c>
      <c r="I1003" s="75">
        <v>-0.14981797264374999</v>
      </c>
      <c r="J1003" s="75">
        <v>4.1384467094116799E-2</v>
      </c>
      <c r="K1003" s="77">
        <v>4.4485324276980397E-2</v>
      </c>
      <c r="L1003" s="75">
        <v>3.5863131006248299</v>
      </c>
      <c r="M1003" s="78">
        <v>0.182945444641431</v>
      </c>
    </row>
    <row r="1004" spans="1:13">
      <c r="A1004" s="79">
        <v>2017</v>
      </c>
      <c r="B1004" s="80" t="s">
        <v>921</v>
      </c>
      <c r="C1004" s="73" t="s">
        <v>1005</v>
      </c>
      <c r="D1004" s="9" t="s">
        <v>1340</v>
      </c>
      <c r="E1004" s="9" t="s">
        <v>1278</v>
      </c>
      <c r="F1004" s="74">
        <v>26337634</v>
      </c>
      <c r="G1004" s="75">
        <v>4.8611111111111098E-2</v>
      </c>
      <c r="H1004" s="76">
        <v>1.15303474666772E-4</v>
      </c>
      <c r="I1004" s="75">
        <v>-0.16605736508418301</v>
      </c>
      <c r="J1004" s="75">
        <v>4.3538537244236702E-2</v>
      </c>
      <c r="K1004" s="77">
        <v>4.9255441771647E-2</v>
      </c>
      <c r="L1004" s="75">
        <v>3.9381576050568401</v>
      </c>
      <c r="M1004" s="78">
        <v>0.22475535771732399</v>
      </c>
    </row>
    <row r="1005" spans="1:13">
      <c r="A1005" s="71">
        <v>2018</v>
      </c>
      <c r="B1005" s="80" t="s">
        <v>921</v>
      </c>
      <c r="C1005" s="73" t="s">
        <v>927</v>
      </c>
      <c r="D1005" s="9" t="s">
        <v>1341</v>
      </c>
      <c r="E1005" s="9" t="s">
        <v>1278</v>
      </c>
      <c r="F1005" s="74">
        <v>26781354</v>
      </c>
      <c r="G1005" s="75">
        <v>0.32802547770700602</v>
      </c>
      <c r="H1005" s="76">
        <v>2.3239486086394599E-4</v>
      </c>
      <c r="I1005" s="75">
        <v>104.07011909480801</v>
      </c>
      <c r="J1005" s="75">
        <v>28.808106305558098</v>
      </c>
      <c r="K1005" s="77">
        <v>7.9762369529099694E-2</v>
      </c>
      <c r="L1005" s="75">
        <v>3.6337734800816501</v>
      </c>
      <c r="M1005" s="78">
        <v>5.3959880948981902E-2</v>
      </c>
    </row>
    <row r="1006" spans="1:13">
      <c r="A1006" s="71">
        <v>2018</v>
      </c>
      <c r="B1006" s="80" t="s">
        <v>921</v>
      </c>
      <c r="C1006" s="73" t="s">
        <v>925</v>
      </c>
      <c r="D1006" s="9" t="s">
        <v>1341</v>
      </c>
      <c r="E1006" s="9" t="s">
        <v>1278</v>
      </c>
      <c r="F1006" s="74">
        <v>26781354</v>
      </c>
      <c r="G1006" s="75">
        <v>0.32802547770700602</v>
      </c>
      <c r="H1006" s="76">
        <v>2.03889419247901E-5</v>
      </c>
      <c r="I1006" s="75">
        <v>3.8819068780080501</v>
      </c>
      <c r="J1006" s="75">
        <v>0.93591710012801099</v>
      </c>
      <c r="K1006" s="77">
        <v>0.103786033294862</v>
      </c>
      <c r="L1006" s="75">
        <v>4.6906053111589898</v>
      </c>
      <c r="M1006" s="78">
        <v>7.1971727000694194E-2</v>
      </c>
    </row>
    <row r="1007" spans="1:13">
      <c r="A1007" s="81">
        <v>2019</v>
      </c>
      <c r="B1007" s="80" t="s">
        <v>921</v>
      </c>
      <c r="C1007" s="73" t="s">
        <v>936</v>
      </c>
      <c r="D1007" s="9" t="s">
        <v>1342</v>
      </c>
      <c r="E1007" s="9" t="s">
        <v>1278</v>
      </c>
      <c r="F1007" s="74">
        <v>26968902</v>
      </c>
      <c r="G1007" s="75">
        <v>2.9045643153527E-2</v>
      </c>
      <c r="H1007" s="76">
        <v>4.0861195341794298E-4</v>
      </c>
      <c r="I1007" s="75">
        <v>5.2372045407150303</v>
      </c>
      <c r="J1007" s="75">
        <v>1.4975016168362301</v>
      </c>
      <c r="K1007" s="77">
        <v>4.9484994402259397E-2</v>
      </c>
      <c r="L1007" s="75">
        <v>3.3886889327904099</v>
      </c>
      <c r="M1007" s="78">
        <v>0.35285433490234502</v>
      </c>
    </row>
    <row r="1008" spans="1:13">
      <c r="A1008" s="81">
        <v>2019</v>
      </c>
      <c r="B1008" s="80" t="s">
        <v>921</v>
      </c>
      <c r="C1008" s="73" t="s">
        <v>933</v>
      </c>
      <c r="D1008" s="9" t="s">
        <v>1342</v>
      </c>
      <c r="E1008" s="9" t="s">
        <v>1278</v>
      </c>
      <c r="F1008" s="74">
        <v>26968902</v>
      </c>
      <c r="G1008" s="75">
        <v>2.9045643153527E-2</v>
      </c>
      <c r="H1008" s="76">
        <v>2.6420078097992702E-4</v>
      </c>
      <c r="I1008" s="75">
        <v>177.906021505838</v>
      </c>
      <c r="J1008" s="75">
        <v>49.329753814114703</v>
      </c>
      <c r="K1008" s="77">
        <v>5.2538756438914702E-2</v>
      </c>
      <c r="L1008" s="75">
        <v>3.5780659029411299</v>
      </c>
      <c r="M1008" s="78">
        <v>0.52073038740482802</v>
      </c>
    </row>
    <row r="1009" spans="1:13">
      <c r="A1009" s="81">
        <v>2019</v>
      </c>
      <c r="B1009" s="72" t="s">
        <v>914</v>
      </c>
      <c r="C1009" s="73" t="s">
        <v>933</v>
      </c>
      <c r="D1009" s="9" t="s">
        <v>1342</v>
      </c>
      <c r="E1009" s="9" t="s">
        <v>1278</v>
      </c>
      <c r="F1009" s="74">
        <v>26968902</v>
      </c>
      <c r="G1009" s="75">
        <v>2.9045643153527E-2</v>
      </c>
      <c r="H1009" s="76">
        <v>1.8104361238367299E-4</v>
      </c>
      <c r="I1009" s="75">
        <v>177.72884878858301</v>
      </c>
      <c r="J1009" s="75">
        <v>48.0178125264664</v>
      </c>
      <c r="K1009" s="77">
        <v>5.5259729649921402E-2</v>
      </c>
      <c r="L1009" s="75">
        <v>3.7422167934399599</v>
      </c>
      <c r="M1009" s="78">
        <v>0.519693735835147</v>
      </c>
    </row>
    <row r="1010" spans="1:13">
      <c r="A1010" s="81">
        <v>2019</v>
      </c>
      <c r="B1010" s="72" t="s">
        <v>914</v>
      </c>
      <c r="C1010" s="73" t="s">
        <v>936</v>
      </c>
      <c r="D1010" s="9" t="s">
        <v>1342</v>
      </c>
      <c r="E1010" s="9" t="s">
        <v>1278</v>
      </c>
      <c r="F1010" s="74">
        <v>26968902</v>
      </c>
      <c r="G1010" s="75">
        <v>2.9045643153527E-2</v>
      </c>
      <c r="H1010" s="76">
        <v>1.6327587606858199E-4</v>
      </c>
      <c r="I1010" s="75">
        <v>5.5445515211138696</v>
      </c>
      <c r="J1010" s="75">
        <v>1.4880215668532299</v>
      </c>
      <c r="K1010" s="77">
        <v>5.5981891871209298E-2</v>
      </c>
      <c r="L1010" s="75">
        <v>3.78707797732234</v>
      </c>
      <c r="M1010" s="78">
        <v>0.39548428635159399</v>
      </c>
    </row>
    <row r="1011" spans="1:13">
      <c r="A1011" s="81">
        <v>2019</v>
      </c>
      <c r="B1011" s="80" t="s">
        <v>921</v>
      </c>
      <c r="C1011" s="73" t="s">
        <v>918</v>
      </c>
      <c r="D1011" s="9" t="s">
        <v>1343</v>
      </c>
      <c r="E1011" s="9" t="s">
        <v>1278</v>
      </c>
      <c r="F1011" s="74">
        <v>27971513</v>
      </c>
      <c r="G1011" s="75">
        <v>0.18518518518518501</v>
      </c>
      <c r="H1011" s="76">
        <v>7.3523830593380101E-4</v>
      </c>
      <c r="I1011" s="75">
        <v>-2.3471798795196799</v>
      </c>
      <c r="J1011" s="75">
        <v>0.70171371417071204</v>
      </c>
      <c r="K1011" s="77">
        <v>4.4999400584767299E-2</v>
      </c>
      <c r="L1011" s="75">
        <v>3.1335718742793199</v>
      </c>
      <c r="M1011" s="78">
        <v>3.8898724125812002E-2</v>
      </c>
    </row>
    <row r="1012" spans="1:13">
      <c r="A1012" s="81">
        <v>2019</v>
      </c>
      <c r="B1012" s="72" t="s">
        <v>914</v>
      </c>
      <c r="C1012" s="73" t="s">
        <v>918</v>
      </c>
      <c r="D1012" s="9" t="s">
        <v>1344</v>
      </c>
      <c r="E1012" s="9" t="s">
        <v>1278</v>
      </c>
      <c r="F1012" s="74">
        <v>27971537</v>
      </c>
      <c r="G1012" s="75">
        <v>0.17489711934156399</v>
      </c>
      <c r="H1012" s="76">
        <v>5.8737663662496002E-4</v>
      </c>
      <c r="I1012" s="75">
        <v>-2.3656585569996902</v>
      </c>
      <c r="J1012" s="75">
        <v>0.69452720202126195</v>
      </c>
      <c r="K1012" s="77">
        <v>4.6622234797918501E-2</v>
      </c>
      <c r="L1012" s="75">
        <v>3.2310833318797001</v>
      </c>
      <c r="M1012" s="78">
        <v>5.3771746434267798E-2</v>
      </c>
    </row>
    <row r="1013" spans="1:13">
      <c r="A1013" s="81">
        <v>2019</v>
      </c>
      <c r="B1013" s="80" t="s">
        <v>921</v>
      </c>
      <c r="C1013" s="73" t="s">
        <v>918</v>
      </c>
      <c r="D1013" s="9" t="s">
        <v>1344</v>
      </c>
      <c r="E1013" s="9" t="s">
        <v>1278</v>
      </c>
      <c r="F1013" s="74">
        <v>27971537</v>
      </c>
      <c r="G1013" s="75">
        <v>0.17489711934156399</v>
      </c>
      <c r="H1013" s="76">
        <v>3.30343699681708E-4</v>
      </c>
      <c r="I1013" s="75">
        <v>-2.54439325292023</v>
      </c>
      <c r="J1013" s="75">
        <v>0.71646947730896804</v>
      </c>
      <c r="K1013" s="77">
        <v>5.0576133352921201E-2</v>
      </c>
      <c r="L1013" s="75">
        <v>3.48103397164531</v>
      </c>
      <c r="M1013" s="78">
        <v>6.2204025268060403E-2</v>
      </c>
    </row>
    <row r="1014" spans="1:13">
      <c r="A1014" s="81">
        <v>2019</v>
      </c>
      <c r="B1014" s="72" t="s">
        <v>914</v>
      </c>
      <c r="C1014" s="73" t="s">
        <v>924</v>
      </c>
      <c r="D1014" s="9" t="s">
        <v>1345</v>
      </c>
      <c r="E1014" s="9" t="s">
        <v>1278</v>
      </c>
      <c r="F1014" s="74">
        <v>28367729</v>
      </c>
      <c r="G1014" s="75">
        <v>3.25581395348837E-2</v>
      </c>
      <c r="H1014" s="76">
        <v>4.9352414529439399E-4</v>
      </c>
      <c r="I1014" s="75">
        <v>69.07565927313</v>
      </c>
      <c r="J1014" s="75">
        <v>20.038483924830501</v>
      </c>
      <c r="K1014" s="77">
        <v>5.3769457166910298E-2</v>
      </c>
      <c r="L1014" s="75">
        <v>3.3066915949465199</v>
      </c>
      <c r="M1014" s="78">
        <v>0.23218727405224701</v>
      </c>
    </row>
    <row r="1015" spans="1:13">
      <c r="A1015" s="81">
        <v>2019</v>
      </c>
      <c r="B1015" s="72" t="s">
        <v>914</v>
      </c>
      <c r="C1015" s="73" t="s">
        <v>922</v>
      </c>
      <c r="D1015" s="9" t="s">
        <v>1345</v>
      </c>
      <c r="E1015" s="9" t="s">
        <v>1278</v>
      </c>
      <c r="F1015" s="74">
        <v>28367729</v>
      </c>
      <c r="G1015" s="75">
        <v>3.25581395348837E-2</v>
      </c>
      <c r="H1015" s="76">
        <v>2.08987148419719E-4</v>
      </c>
      <c r="I1015" s="75">
        <v>2.9170630283405901</v>
      </c>
      <c r="J1015" s="75">
        <v>0.796673971452451</v>
      </c>
      <c r="K1015" s="77">
        <v>6.0453494851201897E-2</v>
      </c>
      <c r="L1015" s="75">
        <v>3.6798804198315702</v>
      </c>
      <c r="M1015" s="78">
        <v>0.26748880714867201</v>
      </c>
    </row>
    <row r="1016" spans="1:13">
      <c r="A1016" s="81">
        <v>2019</v>
      </c>
      <c r="B1016" s="72" t="s">
        <v>914</v>
      </c>
      <c r="C1016" s="73" t="s">
        <v>924</v>
      </c>
      <c r="D1016" s="9" t="s">
        <v>1346</v>
      </c>
      <c r="E1016" s="9" t="s">
        <v>1278</v>
      </c>
      <c r="F1016" s="74">
        <v>28367751</v>
      </c>
      <c r="G1016" s="75">
        <v>3.25581395348837E-2</v>
      </c>
      <c r="H1016" s="76">
        <v>4.9352414529439399E-4</v>
      </c>
      <c r="I1016" s="75">
        <v>69.07565927313</v>
      </c>
      <c r="J1016" s="75">
        <v>20.038483924830501</v>
      </c>
      <c r="K1016" s="77">
        <v>5.3769457166910298E-2</v>
      </c>
      <c r="L1016" s="75">
        <v>3.3066915949465199</v>
      </c>
      <c r="M1016" s="78">
        <v>0.30588300398027901</v>
      </c>
    </row>
    <row r="1017" spans="1:13">
      <c r="A1017" s="81">
        <v>2019</v>
      </c>
      <c r="B1017" s="72" t="s">
        <v>914</v>
      </c>
      <c r="C1017" s="73" t="s">
        <v>922</v>
      </c>
      <c r="D1017" s="9" t="s">
        <v>1346</v>
      </c>
      <c r="E1017" s="9" t="s">
        <v>1278</v>
      </c>
      <c r="F1017" s="74">
        <v>28367751</v>
      </c>
      <c r="G1017" s="75">
        <v>3.25581395348837E-2</v>
      </c>
      <c r="H1017" s="76">
        <v>2.08987148419719E-4</v>
      </c>
      <c r="I1017" s="75">
        <v>2.9170630283405901</v>
      </c>
      <c r="J1017" s="75">
        <v>0.796673971452451</v>
      </c>
      <c r="K1017" s="77">
        <v>6.0453494851201897E-2</v>
      </c>
      <c r="L1017" s="75">
        <v>3.6798804198315702</v>
      </c>
      <c r="M1017" s="78">
        <v>0.352389166011425</v>
      </c>
    </row>
    <row r="1018" spans="1:13">
      <c r="A1018" s="81">
        <v>2019</v>
      </c>
      <c r="B1018" s="80" t="s">
        <v>921</v>
      </c>
      <c r="C1018" s="73" t="s">
        <v>922</v>
      </c>
      <c r="D1018" s="9" t="s">
        <v>1347</v>
      </c>
      <c r="E1018" s="9" t="s">
        <v>1278</v>
      </c>
      <c r="F1018" s="74">
        <v>28367866</v>
      </c>
      <c r="G1018" s="75">
        <v>3.25581395348837E-2</v>
      </c>
      <c r="H1018" s="76">
        <v>2.7558236230001E-4</v>
      </c>
      <c r="I1018" s="75">
        <v>2.81493586970501</v>
      </c>
      <c r="J1018" s="75">
        <v>0.78395326616173999</v>
      </c>
      <c r="K1018" s="77">
        <v>5.8205152322994801E-2</v>
      </c>
      <c r="L1018" s="75">
        <v>3.55974858139757</v>
      </c>
      <c r="M1018" s="78">
        <v>0.32906001552129599</v>
      </c>
    </row>
    <row r="1019" spans="1:13">
      <c r="A1019" s="81">
        <v>2019</v>
      </c>
      <c r="B1019" s="72" t="s">
        <v>914</v>
      </c>
      <c r="C1019" s="73" t="s">
        <v>922</v>
      </c>
      <c r="D1019" s="9" t="s">
        <v>1347</v>
      </c>
      <c r="E1019" s="9" t="s">
        <v>1278</v>
      </c>
      <c r="F1019" s="74">
        <v>28367866</v>
      </c>
      <c r="G1019" s="75">
        <v>3.25581395348837E-2</v>
      </c>
      <c r="H1019" s="76">
        <v>4.3913400707652197E-5</v>
      </c>
      <c r="I1019" s="75">
        <v>3.0537740015070298</v>
      </c>
      <c r="J1019" s="75">
        <v>0.75945732318054504</v>
      </c>
      <c r="K1019" s="77">
        <v>7.2443768447030293E-2</v>
      </c>
      <c r="L1019" s="75">
        <v>4.3574029292955299</v>
      </c>
      <c r="M1019" s="78">
        <v>0.387268247616747</v>
      </c>
    </row>
    <row r="1020" spans="1:13">
      <c r="A1020" s="81">
        <v>2019</v>
      </c>
      <c r="B1020" s="72" t="s">
        <v>914</v>
      </c>
      <c r="C1020" s="73" t="s">
        <v>922</v>
      </c>
      <c r="D1020" s="9" t="s">
        <v>1348</v>
      </c>
      <c r="E1020" s="9" t="s">
        <v>1278</v>
      </c>
      <c r="F1020" s="74">
        <v>28367892</v>
      </c>
      <c r="G1020" s="75">
        <v>2.7906976744186001E-2</v>
      </c>
      <c r="H1020" s="76">
        <v>4.2515127127150902E-4</v>
      </c>
      <c r="I1020" s="75">
        <v>2.7375465588312098</v>
      </c>
      <c r="J1020" s="75">
        <v>0.78545331194455303</v>
      </c>
      <c r="K1020" s="77">
        <v>5.4932946257259502E-2</v>
      </c>
      <c r="L1020" s="75">
        <v>3.3714565179742899</v>
      </c>
      <c r="M1020" s="78">
        <v>0.475765761247885</v>
      </c>
    </row>
    <row r="1021" spans="1:13">
      <c r="A1021" s="81">
        <v>2019</v>
      </c>
      <c r="B1021" s="72" t="s">
        <v>914</v>
      </c>
      <c r="C1021" s="73" t="s">
        <v>922</v>
      </c>
      <c r="D1021" s="9" t="s">
        <v>1349</v>
      </c>
      <c r="E1021" s="9" t="s">
        <v>1278</v>
      </c>
      <c r="F1021" s="74">
        <v>28367930</v>
      </c>
      <c r="G1021" s="75">
        <v>2.7906976744186001E-2</v>
      </c>
      <c r="H1021" s="76">
        <v>4.2515127127150902E-4</v>
      </c>
      <c r="I1021" s="75">
        <v>2.7375465588312098</v>
      </c>
      <c r="J1021" s="75">
        <v>0.78545331194455303</v>
      </c>
      <c r="K1021" s="77">
        <v>5.4932946257259502E-2</v>
      </c>
      <c r="L1021" s="75">
        <v>3.3714565179742899</v>
      </c>
      <c r="M1021" s="78">
        <v>0.14999259507263499</v>
      </c>
    </row>
    <row r="1022" spans="1:13">
      <c r="A1022" s="81">
        <v>2019</v>
      </c>
      <c r="B1022" s="72" t="s">
        <v>914</v>
      </c>
      <c r="C1022" s="73" t="s">
        <v>922</v>
      </c>
      <c r="D1022" s="9" t="s">
        <v>1350</v>
      </c>
      <c r="E1022" s="9" t="s">
        <v>1278</v>
      </c>
      <c r="F1022" s="74">
        <v>28367939</v>
      </c>
      <c r="G1022" s="75">
        <v>2.7906976744186001E-2</v>
      </c>
      <c r="H1022" s="76">
        <v>4.2515127127150902E-4</v>
      </c>
      <c r="I1022" s="75">
        <v>2.7375465588312098</v>
      </c>
      <c r="J1022" s="75">
        <v>0.78545331194455303</v>
      </c>
      <c r="K1022" s="77">
        <v>5.4932946257259502E-2</v>
      </c>
      <c r="L1022" s="75">
        <v>3.3714565179742899</v>
      </c>
      <c r="M1022" s="78">
        <v>0.475765761247885</v>
      </c>
    </row>
    <row r="1023" spans="1:13">
      <c r="A1023" s="79">
        <v>2017</v>
      </c>
      <c r="B1023" s="72" t="s">
        <v>914</v>
      </c>
      <c r="C1023" s="73" t="s">
        <v>927</v>
      </c>
      <c r="D1023" s="9" t="s">
        <v>1351</v>
      </c>
      <c r="E1023" s="9" t="s">
        <v>1278</v>
      </c>
      <c r="F1023" s="74">
        <v>31144506</v>
      </c>
      <c r="G1023" s="75">
        <v>2.0325203252032499E-2</v>
      </c>
      <c r="H1023" s="76">
        <v>2.7093709723264198E-4</v>
      </c>
      <c r="I1023" s="75">
        <v>68.351706485527998</v>
      </c>
      <c r="J1023" s="75">
        <v>18.967534100293001</v>
      </c>
      <c r="K1023" s="77">
        <v>5.1419677689477999E-2</v>
      </c>
      <c r="L1023" s="75">
        <v>3.5671315264530001</v>
      </c>
      <c r="M1023" s="78">
        <v>6.9796604036974394E-2</v>
      </c>
    </row>
    <row r="1024" spans="1:13">
      <c r="A1024" s="79">
        <v>2017</v>
      </c>
      <c r="B1024" s="72" t="s">
        <v>914</v>
      </c>
      <c r="C1024" s="73" t="s">
        <v>927</v>
      </c>
      <c r="D1024" s="9" t="s">
        <v>1352</v>
      </c>
      <c r="E1024" s="9" t="s">
        <v>1278</v>
      </c>
      <c r="F1024" s="74">
        <v>31144510</v>
      </c>
      <c r="G1024" s="75">
        <v>2.0325203252032499E-2</v>
      </c>
      <c r="H1024" s="76">
        <v>2.7093709723264198E-4</v>
      </c>
      <c r="I1024" s="75">
        <v>68.351706485527998</v>
      </c>
      <c r="J1024" s="75">
        <v>18.967534100293001</v>
      </c>
      <c r="K1024" s="77">
        <v>5.1419677689477999E-2</v>
      </c>
      <c r="L1024" s="75">
        <v>3.5671315264530001</v>
      </c>
      <c r="M1024" s="78">
        <v>0.39569101376094601</v>
      </c>
    </row>
    <row r="1025" spans="1:13">
      <c r="A1025" s="71">
        <v>2018</v>
      </c>
      <c r="B1025" s="80" t="s">
        <v>921</v>
      </c>
      <c r="C1025" s="73" t="s">
        <v>925</v>
      </c>
      <c r="D1025" s="9" t="s">
        <v>1353</v>
      </c>
      <c r="E1025" s="9" t="s">
        <v>1278</v>
      </c>
      <c r="F1025" s="74">
        <v>31921146</v>
      </c>
      <c r="G1025" s="75">
        <v>0.48726114649681501</v>
      </c>
      <c r="H1025" s="76">
        <v>8.7188521374907105E-4</v>
      </c>
      <c r="I1025" s="75">
        <v>-2.1762614925035999</v>
      </c>
      <c r="J1025" s="75">
        <v>0.66322585972612702</v>
      </c>
      <c r="K1025" s="77">
        <v>6.6281552852497594E-2</v>
      </c>
      <c r="L1025" s="75">
        <v>3.0595406874490298</v>
      </c>
      <c r="M1025" s="78">
        <v>1.9782305057166098E-2</v>
      </c>
    </row>
    <row r="1026" spans="1:13">
      <c r="A1026" s="71">
        <v>2018</v>
      </c>
      <c r="B1026" s="80" t="s">
        <v>921</v>
      </c>
      <c r="C1026" s="73" t="s">
        <v>927</v>
      </c>
      <c r="D1026" s="9" t="s">
        <v>1353</v>
      </c>
      <c r="E1026" s="9" t="s">
        <v>1278</v>
      </c>
      <c r="F1026" s="74">
        <v>31921146</v>
      </c>
      <c r="G1026" s="75">
        <v>0.48726114649681501</v>
      </c>
      <c r="H1026" s="76">
        <v>8.0798955537364698E-4</v>
      </c>
      <c r="I1026" s="75">
        <v>-67.049164719685606</v>
      </c>
      <c r="J1026" s="75">
        <v>20.309679180998799</v>
      </c>
      <c r="K1026" s="77">
        <v>6.7064691360750203E-2</v>
      </c>
      <c r="L1026" s="75">
        <v>3.0925942531770301</v>
      </c>
      <c r="M1026" s="78">
        <v>1.9587935493266199E-2</v>
      </c>
    </row>
    <row r="1027" spans="1:13">
      <c r="A1027" s="79">
        <v>2017</v>
      </c>
      <c r="B1027" s="72" t="s">
        <v>914</v>
      </c>
      <c r="C1027" s="73" t="s">
        <v>925</v>
      </c>
      <c r="D1027" s="9" t="s">
        <v>1354</v>
      </c>
      <c r="E1027" s="9" t="s">
        <v>1278</v>
      </c>
      <c r="F1027" s="74">
        <v>32615070</v>
      </c>
      <c r="G1027" s="75">
        <v>3.4552845528455299E-2</v>
      </c>
      <c r="H1027" s="76">
        <v>4.11426586888562E-4</v>
      </c>
      <c r="I1027" s="75">
        <v>2.4560345487554298</v>
      </c>
      <c r="J1027" s="75">
        <v>0.70201129582200705</v>
      </c>
      <c r="K1027" s="77">
        <v>4.8538466449181597E-2</v>
      </c>
      <c r="L1027" s="75">
        <v>3.3857076470946001</v>
      </c>
      <c r="M1027" s="78">
        <v>0.431571623203517</v>
      </c>
    </row>
    <row r="1028" spans="1:13">
      <c r="A1028" s="79">
        <v>2017</v>
      </c>
      <c r="B1028" s="72" t="s">
        <v>914</v>
      </c>
      <c r="C1028" s="73" t="s">
        <v>1005</v>
      </c>
      <c r="D1028" s="9" t="s">
        <v>1355</v>
      </c>
      <c r="E1028" s="9" t="s">
        <v>1278</v>
      </c>
      <c r="F1028" s="74">
        <v>33311634</v>
      </c>
      <c r="G1028" s="75">
        <v>0.12326388888888901</v>
      </c>
      <c r="H1028" s="76">
        <v>7.67808361908547E-4</v>
      </c>
      <c r="I1028" s="75">
        <v>-9.4911502156449307E-2</v>
      </c>
      <c r="J1028" s="75">
        <v>2.8418253313158798E-2</v>
      </c>
      <c r="K1028" s="77">
        <v>3.7989835929403401E-2</v>
      </c>
      <c r="L1028" s="75">
        <v>3.1147471624569998</v>
      </c>
      <c r="M1028" s="78">
        <v>4.3565632619567099E-2</v>
      </c>
    </row>
    <row r="1029" spans="1:13">
      <c r="A1029" s="79">
        <v>2017</v>
      </c>
      <c r="B1029" s="72" t="s">
        <v>914</v>
      </c>
      <c r="C1029" s="73" t="s">
        <v>944</v>
      </c>
      <c r="D1029" s="9" t="s">
        <v>1356</v>
      </c>
      <c r="E1029" s="9" t="s">
        <v>1278</v>
      </c>
      <c r="F1029" s="74">
        <v>33313981</v>
      </c>
      <c r="G1029" s="75">
        <v>8.9430894308943104E-2</v>
      </c>
      <c r="H1029" s="76">
        <v>9.73652042582205E-4</v>
      </c>
      <c r="I1029" s="75">
        <v>-1.3231016044574799</v>
      </c>
      <c r="J1029" s="75">
        <v>0.40442572835713703</v>
      </c>
      <c r="K1029" s="77">
        <v>4.2575547759250799E-2</v>
      </c>
      <c r="L1029" s="75">
        <v>3.01159622072477</v>
      </c>
      <c r="M1029" s="78">
        <v>7.51352192875549E-2</v>
      </c>
    </row>
    <row r="1030" spans="1:13">
      <c r="A1030" s="79">
        <v>2017</v>
      </c>
      <c r="B1030" s="80" t="s">
        <v>921</v>
      </c>
      <c r="C1030" s="73" t="s">
        <v>944</v>
      </c>
      <c r="D1030" s="9" t="s">
        <v>1357</v>
      </c>
      <c r="E1030" s="9" t="s">
        <v>1278</v>
      </c>
      <c r="F1030" s="74">
        <v>37722304</v>
      </c>
      <c r="G1030" s="75">
        <v>0.27032520325203302</v>
      </c>
      <c r="H1030" s="76">
        <v>9.8017213816103997E-4</v>
      </c>
      <c r="I1030" s="75">
        <v>1.17742220665915</v>
      </c>
      <c r="J1030" s="75">
        <v>0.36028636926971402</v>
      </c>
      <c r="K1030" s="77">
        <v>4.2485473838452102E-2</v>
      </c>
      <c r="L1030" s="75">
        <v>3.0086976466661701</v>
      </c>
      <c r="M1030" s="78">
        <v>6.1609895663744798E-3</v>
      </c>
    </row>
    <row r="1031" spans="1:13">
      <c r="A1031" s="81">
        <v>2019</v>
      </c>
      <c r="B1031" s="72" t="s">
        <v>914</v>
      </c>
      <c r="C1031" s="73" t="s">
        <v>933</v>
      </c>
      <c r="D1031" s="9" t="s">
        <v>1358</v>
      </c>
      <c r="E1031" s="9" t="s">
        <v>1278</v>
      </c>
      <c r="F1031" s="74">
        <v>37861347</v>
      </c>
      <c r="G1031" s="75">
        <v>0.17219917012448099</v>
      </c>
      <c r="H1031" s="76">
        <v>8.1614856765561603E-4</v>
      </c>
      <c r="I1031" s="75">
        <v>-73.643429508580397</v>
      </c>
      <c r="J1031" s="75">
        <v>22.190444014995698</v>
      </c>
      <c r="K1031" s="77">
        <v>4.4671761996758798E-2</v>
      </c>
      <c r="L1031" s="75">
        <v>3.0882307772264999</v>
      </c>
      <c r="M1031" s="78">
        <v>0.122034885143677</v>
      </c>
    </row>
    <row r="1032" spans="1:13">
      <c r="A1032" s="81">
        <v>2019</v>
      </c>
      <c r="B1032" s="80" t="s">
        <v>921</v>
      </c>
      <c r="C1032" s="73" t="s">
        <v>933</v>
      </c>
      <c r="D1032" s="9" t="s">
        <v>1358</v>
      </c>
      <c r="E1032" s="9" t="s">
        <v>1278</v>
      </c>
      <c r="F1032" s="74">
        <v>37861347</v>
      </c>
      <c r="G1032" s="75">
        <v>0.17219917012448099</v>
      </c>
      <c r="H1032" s="76">
        <v>3.0585576438667202E-4</v>
      </c>
      <c r="I1032" s="75">
        <v>-80.830678273663693</v>
      </c>
      <c r="J1032" s="75">
        <v>22.640480222805699</v>
      </c>
      <c r="K1032" s="77">
        <v>5.15145704901218E-2</v>
      </c>
      <c r="L1032" s="75">
        <v>3.5144833300501701</v>
      </c>
      <c r="M1032" s="78">
        <v>0.147017296731039</v>
      </c>
    </row>
    <row r="1033" spans="1:13">
      <c r="A1033" s="81">
        <v>2019</v>
      </c>
      <c r="B1033" s="72" t="s">
        <v>914</v>
      </c>
      <c r="C1033" s="73" t="s">
        <v>918</v>
      </c>
      <c r="D1033" s="9" t="s">
        <v>1358</v>
      </c>
      <c r="E1033" s="9" t="s">
        <v>1278</v>
      </c>
      <c r="F1033" s="74">
        <v>37861347</v>
      </c>
      <c r="G1033" s="75">
        <v>0.170781893004115</v>
      </c>
      <c r="H1033" s="76">
        <v>1.7010099545377799E-4</v>
      </c>
      <c r="I1033" s="75">
        <v>-2.6610367045869601</v>
      </c>
      <c r="J1033" s="75">
        <v>0.71597456526198999</v>
      </c>
      <c r="K1033" s="77">
        <v>5.5260496060472099E-2</v>
      </c>
      <c r="L1033" s="75">
        <v>3.76929314483059</v>
      </c>
      <c r="M1033" s="78">
        <v>9.7448694826989105E-2</v>
      </c>
    </row>
    <row r="1034" spans="1:13">
      <c r="A1034" s="81">
        <v>2019</v>
      </c>
      <c r="B1034" s="72" t="s">
        <v>914</v>
      </c>
      <c r="C1034" s="73" t="s">
        <v>1027</v>
      </c>
      <c r="D1034" s="9" t="s">
        <v>1358</v>
      </c>
      <c r="E1034" s="9" t="s">
        <v>1278</v>
      </c>
      <c r="F1034" s="74">
        <v>37861347</v>
      </c>
      <c r="G1034" s="75">
        <v>0.170781893004115</v>
      </c>
      <c r="H1034" s="76">
        <v>1.48508116950609E-4</v>
      </c>
      <c r="I1034" s="75">
        <v>-2.11742370477526</v>
      </c>
      <c r="J1034" s="75">
        <v>0.56477929928429405</v>
      </c>
      <c r="K1034" s="77">
        <v>5.6202003291465998E-2</v>
      </c>
      <c r="L1034" s="75">
        <v>3.8282498086328198</v>
      </c>
      <c r="M1034" s="78">
        <v>0.161193108147828</v>
      </c>
    </row>
    <row r="1035" spans="1:13">
      <c r="A1035" s="81">
        <v>2019</v>
      </c>
      <c r="B1035" s="80" t="s">
        <v>921</v>
      </c>
      <c r="C1035" s="73" t="s">
        <v>1027</v>
      </c>
      <c r="D1035" s="9" t="s">
        <v>1358</v>
      </c>
      <c r="E1035" s="9" t="s">
        <v>1278</v>
      </c>
      <c r="F1035" s="74">
        <v>37861347</v>
      </c>
      <c r="G1035" s="75">
        <v>0.170781893004115</v>
      </c>
      <c r="H1035" s="76">
        <v>4.6614768396422897E-5</v>
      </c>
      <c r="I1035" s="75">
        <v>-2.3139775977935599</v>
      </c>
      <c r="J1035" s="75">
        <v>0.57683487271654399</v>
      </c>
      <c r="K1035" s="77">
        <v>6.4077892421208094E-2</v>
      </c>
      <c r="L1035" s="75">
        <v>4.3314764692122099</v>
      </c>
      <c r="M1035" s="78">
        <v>0.192508197777081</v>
      </c>
    </row>
    <row r="1036" spans="1:13">
      <c r="A1036" s="81">
        <v>2019</v>
      </c>
      <c r="B1036" s="80" t="s">
        <v>921</v>
      </c>
      <c r="C1036" s="73" t="s">
        <v>918</v>
      </c>
      <c r="D1036" s="9" t="s">
        <v>1358</v>
      </c>
      <c r="E1036" s="9" t="s">
        <v>1278</v>
      </c>
      <c r="F1036" s="74">
        <v>37861347</v>
      </c>
      <c r="G1036" s="75">
        <v>0.170781893004115</v>
      </c>
      <c r="H1036" s="76">
        <v>3.5720972460224797E-5</v>
      </c>
      <c r="I1036" s="75">
        <v>-2.9216366880703402</v>
      </c>
      <c r="J1036" s="75">
        <v>0.71786370344547801</v>
      </c>
      <c r="K1036" s="77">
        <v>6.5893771667702605E-2</v>
      </c>
      <c r="L1036" s="75">
        <v>4.4470767264811197</v>
      </c>
      <c r="M1036" s="78">
        <v>0.11746993159010601</v>
      </c>
    </row>
    <row r="1037" spans="1:13">
      <c r="A1037" s="81">
        <v>2019</v>
      </c>
      <c r="B1037" s="72" t="s">
        <v>914</v>
      </c>
      <c r="C1037" s="73" t="s">
        <v>915</v>
      </c>
      <c r="D1037" s="9" t="s">
        <v>1358</v>
      </c>
      <c r="E1037" s="9" t="s">
        <v>1278</v>
      </c>
      <c r="F1037" s="74">
        <v>37861347</v>
      </c>
      <c r="G1037" s="75">
        <v>0.170781893004115</v>
      </c>
      <c r="H1037" s="76">
        <v>1.3532297498329399E-5</v>
      </c>
      <c r="I1037" s="75">
        <v>-117.099099928732</v>
      </c>
      <c r="J1037" s="75">
        <v>27.357584857639299</v>
      </c>
      <c r="K1037" s="77">
        <v>7.2623348312150907E-2</v>
      </c>
      <c r="L1037" s="75">
        <v>4.8686284631111798</v>
      </c>
      <c r="M1037" s="78">
        <v>0.22289143419257901</v>
      </c>
    </row>
    <row r="1038" spans="1:13">
      <c r="A1038" s="81">
        <v>2019</v>
      </c>
      <c r="B1038" s="80" t="s">
        <v>921</v>
      </c>
      <c r="C1038" s="73" t="s">
        <v>915</v>
      </c>
      <c r="D1038" s="9" t="s">
        <v>1358</v>
      </c>
      <c r="E1038" s="9" t="s">
        <v>1278</v>
      </c>
      <c r="F1038" s="74">
        <v>37861347</v>
      </c>
      <c r="G1038" s="75">
        <v>0.170781893004115</v>
      </c>
      <c r="H1038" s="76">
        <v>2.5150117565634801E-6</v>
      </c>
      <c r="I1038" s="75">
        <v>-128.72766672369201</v>
      </c>
      <c r="J1038" s="75">
        <v>27.9306182327276</v>
      </c>
      <c r="K1038" s="77">
        <v>8.3701487316757903E-2</v>
      </c>
      <c r="L1038" s="75">
        <v>5.5994599804694003</v>
      </c>
      <c r="M1038" s="78">
        <v>0.26935811226069301</v>
      </c>
    </row>
    <row r="1039" spans="1:13">
      <c r="A1039" s="81">
        <v>2019</v>
      </c>
      <c r="B1039" s="72" t="s">
        <v>914</v>
      </c>
      <c r="C1039" s="73" t="s">
        <v>933</v>
      </c>
      <c r="D1039" s="9" t="s">
        <v>1359</v>
      </c>
      <c r="E1039" s="9" t="s">
        <v>1278</v>
      </c>
      <c r="F1039" s="74">
        <v>37861388</v>
      </c>
      <c r="G1039" s="75">
        <v>0.17427385892116201</v>
      </c>
      <c r="H1039" s="76">
        <v>6.4419025801722195E-4</v>
      </c>
      <c r="I1039" s="75">
        <v>-75.272754410718704</v>
      </c>
      <c r="J1039" s="75">
        <v>22.259300735031498</v>
      </c>
      <c r="K1039" s="77">
        <v>4.6341774605310602E-2</v>
      </c>
      <c r="L1039" s="75">
        <v>3.1909858472303201</v>
      </c>
      <c r="M1039" s="78">
        <v>8.5718512836211999E-2</v>
      </c>
    </row>
    <row r="1040" spans="1:13">
      <c r="A1040" s="81">
        <v>2019</v>
      </c>
      <c r="B1040" s="80" t="s">
        <v>921</v>
      </c>
      <c r="C1040" s="73" t="s">
        <v>933</v>
      </c>
      <c r="D1040" s="9" t="s">
        <v>1359</v>
      </c>
      <c r="E1040" s="9" t="s">
        <v>1278</v>
      </c>
      <c r="F1040" s="74">
        <v>37861388</v>
      </c>
      <c r="G1040" s="75">
        <v>0.17427385892116201</v>
      </c>
      <c r="H1040" s="76">
        <v>2.4724093639782698E-4</v>
      </c>
      <c r="I1040" s="75">
        <v>-82.299489103752904</v>
      </c>
      <c r="J1040" s="75">
        <v>22.717182590840501</v>
      </c>
      <c r="K1040" s="77">
        <v>5.3002503080147E-2</v>
      </c>
      <c r="L1040" s="75">
        <v>3.6068796202345599</v>
      </c>
      <c r="M1040" s="78">
        <v>0.102469186820789</v>
      </c>
    </row>
    <row r="1041" spans="1:13">
      <c r="A1041" s="81">
        <v>2019</v>
      </c>
      <c r="B1041" s="72" t="s">
        <v>914</v>
      </c>
      <c r="C1041" s="73" t="s">
        <v>1027</v>
      </c>
      <c r="D1041" s="9" t="s">
        <v>1359</v>
      </c>
      <c r="E1041" s="9" t="s">
        <v>1278</v>
      </c>
      <c r="F1041" s="74">
        <v>37861388</v>
      </c>
      <c r="G1041" s="75">
        <v>0.172839506172839</v>
      </c>
      <c r="H1041" s="76">
        <v>1.77068190477391E-4</v>
      </c>
      <c r="I1041" s="75">
        <v>-2.0991675447574001</v>
      </c>
      <c r="J1041" s="75">
        <v>0.56626940140284998</v>
      </c>
      <c r="K1041" s="77">
        <v>5.4981891544244398E-2</v>
      </c>
      <c r="L1041" s="75">
        <v>3.7518594508988099</v>
      </c>
      <c r="M1041" s="78">
        <v>0.107854842048827</v>
      </c>
    </row>
    <row r="1042" spans="1:13">
      <c r="A1042" s="81">
        <v>2019</v>
      </c>
      <c r="B1042" s="72" t="s">
        <v>914</v>
      </c>
      <c r="C1042" s="73" t="s">
        <v>918</v>
      </c>
      <c r="D1042" s="9" t="s">
        <v>1359</v>
      </c>
      <c r="E1042" s="9" t="s">
        <v>1278</v>
      </c>
      <c r="F1042" s="74">
        <v>37861388</v>
      </c>
      <c r="G1042" s="75">
        <v>0.172839506172839</v>
      </c>
      <c r="H1042" s="76">
        <v>1.0723626084581699E-4</v>
      </c>
      <c r="I1042" s="75">
        <v>-2.74959735891116</v>
      </c>
      <c r="J1042" s="75">
        <v>0.71869534324753703</v>
      </c>
      <c r="K1042" s="77">
        <v>5.8455887183508103E-2</v>
      </c>
      <c r="L1042" s="75">
        <v>3.96965833756812</v>
      </c>
      <c r="M1042" s="78">
        <v>7.0831593740345103E-2</v>
      </c>
    </row>
    <row r="1043" spans="1:13">
      <c r="A1043" s="81">
        <v>2019</v>
      </c>
      <c r="B1043" s="80" t="s">
        <v>921</v>
      </c>
      <c r="C1043" s="73" t="s">
        <v>1027</v>
      </c>
      <c r="D1043" s="9" t="s">
        <v>1359</v>
      </c>
      <c r="E1043" s="9" t="s">
        <v>1278</v>
      </c>
      <c r="F1043" s="74">
        <v>37861388</v>
      </c>
      <c r="G1043" s="75">
        <v>0.172839506172839</v>
      </c>
      <c r="H1043" s="76">
        <v>6.0541948561039498E-5</v>
      </c>
      <c r="I1043" s="75">
        <v>-2.2869708865252298</v>
      </c>
      <c r="J1043" s="75">
        <v>0.57850109592742105</v>
      </c>
      <c r="K1043" s="77">
        <v>6.2289641255596301E-2</v>
      </c>
      <c r="L1043" s="75">
        <v>4.2179436052544297</v>
      </c>
      <c r="M1043" s="78">
        <v>0.12801672509096099</v>
      </c>
    </row>
    <row r="1044" spans="1:13">
      <c r="A1044" s="81">
        <v>2019</v>
      </c>
      <c r="B1044" s="80" t="s">
        <v>921</v>
      </c>
      <c r="C1044" s="73" t="s">
        <v>918</v>
      </c>
      <c r="D1044" s="9" t="s">
        <v>1359</v>
      </c>
      <c r="E1044" s="9" t="s">
        <v>1278</v>
      </c>
      <c r="F1044" s="74">
        <v>37861388</v>
      </c>
      <c r="G1044" s="75">
        <v>0.172839506172839</v>
      </c>
      <c r="H1044" s="76">
        <v>2.1603814769422499E-5</v>
      </c>
      <c r="I1044" s="75">
        <v>-3.0112573934051801</v>
      </c>
      <c r="J1044" s="75">
        <v>0.72076497132552397</v>
      </c>
      <c r="K1044" s="77">
        <v>6.9310327012686801E-2</v>
      </c>
      <c r="L1044" s="75">
        <v>4.6654695550051102</v>
      </c>
      <c r="M1044" s="78">
        <v>8.4954144020897807E-2</v>
      </c>
    </row>
    <row r="1045" spans="1:13">
      <c r="A1045" s="81">
        <v>2019</v>
      </c>
      <c r="B1045" s="72" t="s">
        <v>914</v>
      </c>
      <c r="C1045" s="73" t="s">
        <v>915</v>
      </c>
      <c r="D1045" s="9" t="s">
        <v>1359</v>
      </c>
      <c r="E1045" s="9" t="s">
        <v>1278</v>
      </c>
      <c r="F1045" s="74">
        <v>37861388</v>
      </c>
      <c r="G1045" s="75">
        <v>0.172839506172839</v>
      </c>
      <c r="H1045" s="76">
        <v>1.3165293691934699E-5</v>
      </c>
      <c r="I1045" s="75">
        <v>-117.519774038706</v>
      </c>
      <c r="J1045" s="75">
        <v>27.419385902145098</v>
      </c>
      <c r="K1045" s="77">
        <v>7.2809503178857607E-2</v>
      </c>
      <c r="L1045" s="75">
        <v>4.88056944818997</v>
      </c>
      <c r="M1045" s="78">
        <v>0.152834947894083</v>
      </c>
    </row>
    <row r="1046" spans="1:13">
      <c r="A1046" s="81">
        <v>2019</v>
      </c>
      <c r="B1046" s="80" t="s">
        <v>921</v>
      </c>
      <c r="C1046" s="73" t="s">
        <v>915</v>
      </c>
      <c r="D1046" s="9" t="s">
        <v>1359</v>
      </c>
      <c r="E1046" s="9" t="s">
        <v>1278</v>
      </c>
      <c r="F1046" s="74">
        <v>37861388</v>
      </c>
      <c r="G1046" s="75">
        <v>0.172839506172839</v>
      </c>
      <c r="H1046" s="76">
        <v>2.6200503711431699E-6</v>
      </c>
      <c r="I1046" s="75">
        <v>-128.831075641073</v>
      </c>
      <c r="J1046" s="75">
        <v>28.000339295295198</v>
      </c>
      <c r="K1046" s="77">
        <v>8.3431159201900806E-2</v>
      </c>
      <c r="L1046" s="75">
        <v>5.5816903591767302</v>
      </c>
      <c r="M1046" s="78">
        <v>0.18367161445557401</v>
      </c>
    </row>
    <row r="1047" spans="1:13">
      <c r="A1047" s="79">
        <v>2017</v>
      </c>
      <c r="B1047" s="72" t="s">
        <v>914</v>
      </c>
      <c r="C1047" s="73" t="s">
        <v>944</v>
      </c>
      <c r="D1047" s="9" t="s">
        <v>1360</v>
      </c>
      <c r="E1047" s="9" t="s">
        <v>1278</v>
      </c>
      <c r="F1047" s="74">
        <v>40620014</v>
      </c>
      <c r="G1047" s="75">
        <v>0.43699186991869898</v>
      </c>
      <c r="H1047" s="76">
        <v>8.3888888597612003E-4</v>
      </c>
      <c r="I1047" s="75">
        <v>0.92113551725183096</v>
      </c>
      <c r="J1047" s="75">
        <v>0.27812964754160102</v>
      </c>
      <c r="K1047" s="77">
        <v>4.3608505764138897E-2</v>
      </c>
      <c r="L1047" s="75">
        <v>3.0762955593180799</v>
      </c>
      <c r="M1047" s="78">
        <v>4.9566863575914999E-2</v>
      </c>
    </row>
    <row r="1048" spans="1:13">
      <c r="A1048" s="79">
        <v>2017</v>
      </c>
      <c r="B1048" s="80" t="s">
        <v>921</v>
      </c>
      <c r="C1048" s="73" t="s">
        <v>944</v>
      </c>
      <c r="D1048" s="9" t="s">
        <v>1360</v>
      </c>
      <c r="E1048" s="9" t="s">
        <v>1278</v>
      </c>
      <c r="F1048" s="74">
        <v>40620014</v>
      </c>
      <c r="G1048" s="75">
        <v>0.43699186991869898</v>
      </c>
      <c r="H1048" s="76">
        <v>4.8820617410754499E-4</v>
      </c>
      <c r="I1048" s="75">
        <v>0.97617095285338795</v>
      </c>
      <c r="J1048" s="75">
        <v>0.28274177032199299</v>
      </c>
      <c r="K1048" s="77">
        <v>4.72995892841757E-2</v>
      </c>
      <c r="L1048" s="75">
        <v>3.3113967325716702</v>
      </c>
      <c r="M1048" s="78">
        <v>5.5666785532883997E-2</v>
      </c>
    </row>
    <row r="1049" spans="1:13">
      <c r="A1049" s="79">
        <v>2017</v>
      </c>
      <c r="B1049" s="72" t="s">
        <v>914</v>
      </c>
      <c r="C1049" s="73" t="s">
        <v>927</v>
      </c>
      <c r="D1049" s="9" t="s">
        <v>1360</v>
      </c>
      <c r="E1049" s="9" t="s">
        <v>1278</v>
      </c>
      <c r="F1049" s="74">
        <v>40620014</v>
      </c>
      <c r="G1049" s="75">
        <v>0.43699186991869898</v>
      </c>
      <c r="H1049" s="76">
        <v>1.1351159628907501E-4</v>
      </c>
      <c r="I1049" s="75">
        <v>25.650277138521801</v>
      </c>
      <c r="J1049" s="75">
        <v>6.7268662629076799</v>
      </c>
      <c r="K1049" s="77">
        <v>5.7392108226024703E-2</v>
      </c>
      <c r="L1049" s="75">
        <v>3.9449597688928901</v>
      </c>
      <c r="M1049" s="78">
        <v>7.8319150991838102E-2</v>
      </c>
    </row>
    <row r="1050" spans="1:13">
      <c r="A1050" s="79">
        <v>2017</v>
      </c>
      <c r="B1050" s="80" t="s">
        <v>921</v>
      </c>
      <c r="C1050" s="73" t="s">
        <v>927</v>
      </c>
      <c r="D1050" s="9" t="s">
        <v>1360</v>
      </c>
      <c r="E1050" s="9" t="s">
        <v>1278</v>
      </c>
      <c r="F1050" s="74">
        <v>40620014</v>
      </c>
      <c r="G1050" s="75">
        <v>0.43699186991869898</v>
      </c>
      <c r="H1050" s="76">
        <v>5.7773547943744703E-5</v>
      </c>
      <c r="I1050" s="75">
        <v>26.985471206918799</v>
      </c>
      <c r="J1050" s="75">
        <v>6.8067540200002696</v>
      </c>
      <c r="K1050" s="77">
        <v>6.1893457039218801E-2</v>
      </c>
      <c r="L1050" s="75">
        <v>4.2382709610880402</v>
      </c>
      <c r="M1050" s="78">
        <v>8.6684981152487198E-2</v>
      </c>
    </row>
    <row r="1051" spans="1:13">
      <c r="A1051" s="79">
        <v>2017</v>
      </c>
      <c r="B1051" s="72" t="s">
        <v>914</v>
      </c>
      <c r="C1051" s="73" t="s">
        <v>944</v>
      </c>
      <c r="D1051" s="9" t="s">
        <v>1361</v>
      </c>
      <c r="E1051" s="9" t="s">
        <v>1278</v>
      </c>
      <c r="F1051" s="74">
        <v>40620023</v>
      </c>
      <c r="G1051" s="75">
        <v>0.43699186991869898</v>
      </c>
      <c r="H1051" s="76">
        <v>7.3712647659446295E-4</v>
      </c>
      <c r="I1051" s="75">
        <v>0.93573971311344195</v>
      </c>
      <c r="J1051" s="75">
        <v>0.27961514688907402</v>
      </c>
      <c r="K1051" s="77">
        <v>4.4504653115719703E-2</v>
      </c>
      <c r="L1051" s="75">
        <v>3.1324579892447502</v>
      </c>
      <c r="M1051" s="78">
        <v>4.7550070492023699E-2</v>
      </c>
    </row>
    <row r="1052" spans="1:13">
      <c r="A1052" s="79">
        <v>2017</v>
      </c>
      <c r="B1052" s="80" t="s">
        <v>921</v>
      </c>
      <c r="C1052" s="73" t="s">
        <v>944</v>
      </c>
      <c r="D1052" s="9" t="s">
        <v>1361</v>
      </c>
      <c r="E1052" s="9" t="s">
        <v>1278</v>
      </c>
      <c r="F1052" s="74">
        <v>40620023</v>
      </c>
      <c r="G1052" s="75">
        <v>0.43699186991869898</v>
      </c>
      <c r="H1052" s="76">
        <v>4.2759109269632301E-4</v>
      </c>
      <c r="I1052" s="75">
        <v>0.99218244005373701</v>
      </c>
      <c r="J1052" s="75">
        <v>0.28457608370524701</v>
      </c>
      <c r="K1052" s="77">
        <v>4.8213117130172602E-2</v>
      </c>
      <c r="L1052" s="75">
        <v>3.3689713503134202</v>
      </c>
      <c r="M1052" s="78">
        <v>5.3459404306673598E-2</v>
      </c>
    </row>
    <row r="1053" spans="1:13">
      <c r="A1053" s="79">
        <v>2017</v>
      </c>
      <c r="B1053" s="72" t="s">
        <v>914</v>
      </c>
      <c r="C1053" s="73" t="s">
        <v>927</v>
      </c>
      <c r="D1053" s="9" t="s">
        <v>1361</v>
      </c>
      <c r="E1053" s="9" t="s">
        <v>1278</v>
      </c>
      <c r="F1053" s="74">
        <v>40620023</v>
      </c>
      <c r="G1053" s="75">
        <v>0.43699186991869898</v>
      </c>
      <c r="H1053" s="76">
        <v>2.6710283801410301E-4</v>
      </c>
      <c r="I1053" s="75">
        <v>24.390088667888701</v>
      </c>
      <c r="J1053" s="75">
        <v>6.7616020813128603</v>
      </c>
      <c r="K1053" s="77">
        <v>5.1517839242973797E-2</v>
      </c>
      <c r="L1053" s="75">
        <v>3.5733214974997201</v>
      </c>
      <c r="M1053" s="78">
        <v>6.5827485347963205E-2</v>
      </c>
    </row>
    <row r="1054" spans="1:13">
      <c r="A1054" s="79">
        <v>2017</v>
      </c>
      <c r="B1054" s="80" t="s">
        <v>921</v>
      </c>
      <c r="C1054" s="73" t="s">
        <v>927</v>
      </c>
      <c r="D1054" s="9" t="s">
        <v>1361</v>
      </c>
      <c r="E1054" s="9" t="s">
        <v>1278</v>
      </c>
      <c r="F1054" s="74">
        <v>40620023</v>
      </c>
      <c r="G1054" s="75">
        <v>0.43699186991869898</v>
      </c>
      <c r="H1054" s="76">
        <v>1.3915714898377101E-4</v>
      </c>
      <c r="I1054" s="75">
        <v>25.7733996930411</v>
      </c>
      <c r="J1054" s="75">
        <v>6.8505770055068096</v>
      </c>
      <c r="K1054" s="77">
        <v>5.5913890967842099E-2</v>
      </c>
      <c r="L1054" s="75">
        <v>3.8564944775480501</v>
      </c>
      <c r="M1054" s="78">
        <v>7.3506191966394394E-2</v>
      </c>
    </row>
    <row r="1055" spans="1:13">
      <c r="A1055" s="71">
        <v>2018</v>
      </c>
      <c r="B1055" s="80" t="s">
        <v>921</v>
      </c>
      <c r="C1055" s="73" t="s">
        <v>927</v>
      </c>
      <c r="D1055" s="9" t="s">
        <v>1362</v>
      </c>
      <c r="E1055" s="9" t="s">
        <v>1278</v>
      </c>
      <c r="F1055" s="74">
        <v>42288913</v>
      </c>
      <c r="G1055" s="75">
        <v>0.152866242038217</v>
      </c>
      <c r="H1055" s="76">
        <v>5.7091105069661998E-4</v>
      </c>
      <c r="I1055" s="75">
        <v>-83.359715474609601</v>
      </c>
      <c r="J1055" s="75">
        <v>24.581826689568899</v>
      </c>
      <c r="K1055" s="77">
        <v>7.0627914146850795E-2</v>
      </c>
      <c r="L1055" s="75">
        <v>3.2434315505996998</v>
      </c>
      <c r="M1055" s="78">
        <v>0.10745109108286301</v>
      </c>
    </row>
    <row r="1056" spans="1:13">
      <c r="A1056" s="79">
        <v>2017</v>
      </c>
      <c r="B1056" s="72" t="s">
        <v>914</v>
      </c>
      <c r="C1056" s="73" t="s">
        <v>927</v>
      </c>
      <c r="D1056" s="9" t="s">
        <v>1363</v>
      </c>
      <c r="E1056" s="9" t="s">
        <v>1278</v>
      </c>
      <c r="F1056" s="74">
        <v>43492349</v>
      </c>
      <c r="G1056" s="75">
        <v>0.39227642276422803</v>
      </c>
      <c r="H1056" s="76">
        <v>4.8932186166900299E-4</v>
      </c>
      <c r="I1056" s="75">
        <v>22.055925868265799</v>
      </c>
      <c r="J1056" s="75">
        <v>6.3855398887107402</v>
      </c>
      <c r="K1056" s="77">
        <v>4.73403730554455E-2</v>
      </c>
      <c r="L1056" s="75">
        <v>3.3104053806224099</v>
      </c>
      <c r="M1056" s="78">
        <v>3.9163446587311197E-2</v>
      </c>
    </row>
    <row r="1057" spans="1:13">
      <c r="A1057" s="79">
        <v>2017</v>
      </c>
      <c r="B1057" s="80" t="s">
        <v>921</v>
      </c>
      <c r="C1057" s="73" t="s">
        <v>927</v>
      </c>
      <c r="D1057" s="9" t="s">
        <v>1363</v>
      </c>
      <c r="E1057" s="9" t="s">
        <v>1278</v>
      </c>
      <c r="F1057" s="74">
        <v>43492349</v>
      </c>
      <c r="G1057" s="75">
        <v>0.39227642276422803</v>
      </c>
      <c r="H1057" s="76">
        <v>3.8260189173961199E-4</v>
      </c>
      <c r="I1057" s="75">
        <v>22.2459666501599</v>
      </c>
      <c r="J1057" s="75">
        <v>6.3292313606675998</v>
      </c>
      <c r="K1057" s="77">
        <v>4.8978591894420602E-2</v>
      </c>
      <c r="L1057" s="75">
        <v>3.41725288697458</v>
      </c>
      <c r="M1057" s="78">
        <v>3.9841243218381298E-2</v>
      </c>
    </row>
    <row r="1058" spans="1:13">
      <c r="A1058" s="79">
        <v>2017</v>
      </c>
      <c r="B1058" s="72" t="s">
        <v>914</v>
      </c>
      <c r="C1058" s="73" t="s">
        <v>927</v>
      </c>
      <c r="D1058" s="9" t="s">
        <v>1364</v>
      </c>
      <c r="E1058" s="9" t="s">
        <v>1278</v>
      </c>
      <c r="F1058" s="74">
        <v>43492361</v>
      </c>
      <c r="G1058" s="75">
        <v>0.39430894308943099</v>
      </c>
      <c r="H1058" s="76">
        <v>5.8572823261201297E-4</v>
      </c>
      <c r="I1058" s="75">
        <v>21.7390205357691</v>
      </c>
      <c r="J1058" s="75">
        <v>6.3802058107303301</v>
      </c>
      <c r="K1058" s="77">
        <v>4.60965033579845E-2</v>
      </c>
      <c r="L1058" s="75">
        <v>3.2323038420944599</v>
      </c>
      <c r="M1058" s="78">
        <v>3.8036220220137203E-2</v>
      </c>
    </row>
    <row r="1059" spans="1:13">
      <c r="A1059" s="79">
        <v>2017</v>
      </c>
      <c r="B1059" s="80" t="s">
        <v>921</v>
      </c>
      <c r="C1059" s="73" t="s">
        <v>927</v>
      </c>
      <c r="D1059" s="9" t="s">
        <v>1364</v>
      </c>
      <c r="E1059" s="9" t="s">
        <v>1278</v>
      </c>
      <c r="F1059" s="74">
        <v>43492361</v>
      </c>
      <c r="G1059" s="75">
        <v>0.39430894308943099</v>
      </c>
      <c r="H1059" s="76">
        <v>4.7921972529064701E-4</v>
      </c>
      <c r="I1059" s="75">
        <v>21.8720533551054</v>
      </c>
      <c r="J1059" s="75">
        <v>6.3263325327817403</v>
      </c>
      <c r="K1059" s="77">
        <v>4.7427657950572001E-2</v>
      </c>
      <c r="L1059" s="75">
        <v>3.3194653141400901</v>
      </c>
      <c r="M1059" s="78">
        <v>3.8503173019871099E-2</v>
      </c>
    </row>
    <row r="1060" spans="1:13">
      <c r="A1060" s="81">
        <v>2019</v>
      </c>
      <c r="B1060" s="72" t="s">
        <v>914</v>
      </c>
      <c r="C1060" s="73" t="s">
        <v>936</v>
      </c>
      <c r="D1060" s="9" t="s">
        <v>1365</v>
      </c>
      <c r="E1060" s="9" t="s">
        <v>1278</v>
      </c>
      <c r="F1060" s="74">
        <v>45048695</v>
      </c>
      <c r="G1060" s="75">
        <v>6.8464730290456396E-2</v>
      </c>
      <c r="H1060" s="76">
        <v>3.4655996610365999E-4</v>
      </c>
      <c r="I1060" s="75">
        <v>-3.3781993364157099</v>
      </c>
      <c r="J1060" s="75">
        <v>0.95393100163367806</v>
      </c>
      <c r="K1060" s="77">
        <v>5.0707090840343999E-2</v>
      </c>
      <c r="L1060" s="75">
        <v>3.4602216075322501</v>
      </c>
      <c r="M1060" s="78">
        <v>1.27949724911321E-2</v>
      </c>
    </row>
    <row r="1061" spans="1:13">
      <c r="A1061" s="81">
        <v>2019</v>
      </c>
      <c r="B1061" s="72" t="s">
        <v>914</v>
      </c>
      <c r="C1061" s="73" t="s">
        <v>918</v>
      </c>
      <c r="D1061" s="9" t="s">
        <v>1365</v>
      </c>
      <c r="E1061" s="9" t="s">
        <v>1278</v>
      </c>
      <c r="F1061" s="74">
        <v>45048695</v>
      </c>
      <c r="G1061" s="75">
        <v>7.2016460905349799E-2</v>
      </c>
      <c r="H1061" s="76">
        <v>1.4917911829832E-4</v>
      </c>
      <c r="I1061" s="75">
        <v>-3.81753262785438</v>
      </c>
      <c r="J1061" s="75">
        <v>1.01853999576459</v>
      </c>
      <c r="K1061" s="77">
        <v>5.6170754268699698E-2</v>
      </c>
      <c r="L1061" s="75">
        <v>3.8262919640114501</v>
      </c>
      <c r="M1061" s="78">
        <v>1.26705596996103E-2</v>
      </c>
    </row>
    <row r="1062" spans="1:13">
      <c r="A1062" s="81">
        <v>2019</v>
      </c>
      <c r="B1062" s="80" t="s">
        <v>921</v>
      </c>
      <c r="C1062" s="73" t="s">
        <v>936</v>
      </c>
      <c r="D1062" s="9" t="s">
        <v>1365</v>
      </c>
      <c r="E1062" s="9" t="s">
        <v>1278</v>
      </c>
      <c r="F1062" s="74">
        <v>45048695</v>
      </c>
      <c r="G1062" s="75">
        <v>6.8464730290456396E-2</v>
      </c>
      <c r="H1062" s="76">
        <v>1.31599877150104E-4</v>
      </c>
      <c r="I1062" s="75">
        <v>-3.5997938068094699</v>
      </c>
      <c r="J1062" s="75">
        <v>0.95375373457342405</v>
      </c>
      <c r="K1062" s="77">
        <v>5.7397531763642602E-2</v>
      </c>
      <c r="L1062" s="75">
        <v>3.8807445161404299</v>
      </c>
      <c r="M1062" s="78">
        <v>1.45286098980352E-2</v>
      </c>
    </row>
    <row r="1063" spans="1:13">
      <c r="A1063" s="81">
        <v>2019</v>
      </c>
      <c r="B1063" s="80" t="s">
        <v>921</v>
      </c>
      <c r="C1063" s="73" t="s">
        <v>918</v>
      </c>
      <c r="D1063" s="9" t="s">
        <v>1365</v>
      </c>
      <c r="E1063" s="9" t="s">
        <v>1278</v>
      </c>
      <c r="F1063" s="74">
        <v>45048695</v>
      </c>
      <c r="G1063" s="75">
        <v>7.2016460905349799E-2</v>
      </c>
      <c r="H1063" s="76">
        <v>4.5883631443911401E-5</v>
      </c>
      <c r="I1063" s="75">
        <v>-4.08293632415654</v>
      </c>
      <c r="J1063" s="75">
        <v>1.0169203270161</v>
      </c>
      <c r="K1063" s="77">
        <v>6.4185881753672597E-2</v>
      </c>
      <c r="L1063" s="75">
        <v>4.3383422173261303</v>
      </c>
      <c r="M1063" s="78">
        <v>1.44935741956124E-2</v>
      </c>
    </row>
    <row r="1064" spans="1:13">
      <c r="A1064" s="81">
        <v>2019</v>
      </c>
      <c r="B1064" s="72" t="s">
        <v>914</v>
      </c>
      <c r="C1064" s="73" t="s">
        <v>922</v>
      </c>
      <c r="D1064" s="9" t="s">
        <v>1366</v>
      </c>
      <c r="E1064" s="9" t="s">
        <v>1278</v>
      </c>
      <c r="F1064" s="74">
        <v>46120134</v>
      </c>
      <c r="G1064" s="75">
        <v>0.225581395348837</v>
      </c>
      <c r="H1064" s="76">
        <v>6.2302163187553895E-4</v>
      </c>
      <c r="I1064" s="75">
        <v>0.96850007812394301</v>
      </c>
      <c r="J1064" s="75">
        <v>0.28597373989265101</v>
      </c>
      <c r="K1064" s="77">
        <v>5.1948849270522297E-2</v>
      </c>
      <c r="L1064" s="75">
        <v>3.2054968739811498</v>
      </c>
      <c r="M1064" s="78">
        <v>2.30784760482424E-2</v>
      </c>
    </row>
    <row r="1065" spans="1:13">
      <c r="A1065" s="81">
        <v>2019</v>
      </c>
      <c r="B1065" s="80" t="s">
        <v>921</v>
      </c>
      <c r="C1065" s="73" t="s">
        <v>922</v>
      </c>
      <c r="D1065" s="9" t="s">
        <v>1366</v>
      </c>
      <c r="E1065" s="9" t="s">
        <v>1278</v>
      </c>
      <c r="F1065" s="74">
        <v>46120134</v>
      </c>
      <c r="G1065" s="75">
        <v>0.225581395348837</v>
      </c>
      <c r="H1065" s="76">
        <v>5.4399040427425703E-4</v>
      </c>
      <c r="I1065" s="75">
        <v>1.0102774468219999</v>
      </c>
      <c r="J1065" s="75">
        <v>0.295463482885023</v>
      </c>
      <c r="K1065" s="77">
        <v>5.2927378159089898E-2</v>
      </c>
      <c r="L1065" s="75">
        <v>3.2644087609773602</v>
      </c>
      <c r="M1065" s="78">
        <v>2.5112452212497301E-2</v>
      </c>
    </row>
    <row r="1066" spans="1:13">
      <c r="A1066" s="81">
        <v>2019</v>
      </c>
      <c r="B1066" s="72" t="s">
        <v>914</v>
      </c>
      <c r="C1066" s="73" t="s">
        <v>948</v>
      </c>
      <c r="D1066" s="9" t="s">
        <v>1367</v>
      </c>
      <c r="E1066" s="9" t="s">
        <v>1278</v>
      </c>
      <c r="F1066" s="74">
        <v>46382807</v>
      </c>
      <c r="G1066" s="75">
        <v>0.418604651162791</v>
      </c>
      <c r="H1066" s="76">
        <v>8.7382959504326001E-4</v>
      </c>
      <c r="I1066" s="75">
        <v>1.9528643755861099</v>
      </c>
      <c r="J1066" s="75">
        <v>0.59232819192867303</v>
      </c>
      <c r="K1066" s="77">
        <v>4.9300218912655798E-2</v>
      </c>
      <c r="L1066" s="75">
        <v>3.0585732506011301</v>
      </c>
      <c r="M1066" s="78">
        <v>3.06531880857993E-2</v>
      </c>
    </row>
    <row r="1067" spans="1:13">
      <c r="A1067" s="71">
        <v>2018</v>
      </c>
      <c r="B1067" s="72" t="s">
        <v>914</v>
      </c>
      <c r="C1067" s="73" t="s">
        <v>936</v>
      </c>
      <c r="D1067" s="9" t="s">
        <v>1368</v>
      </c>
      <c r="E1067" s="9" t="s">
        <v>1278</v>
      </c>
      <c r="F1067" s="74">
        <v>46848192</v>
      </c>
      <c r="G1067" s="75">
        <v>0.41428571428571398</v>
      </c>
      <c r="H1067" s="76">
        <v>4.0565286444130798E-4</v>
      </c>
      <c r="I1067" s="75">
        <v>-1.3195441769562899</v>
      </c>
      <c r="J1067" s="75">
        <v>0.37828011268835898</v>
      </c>
      <c r="K1067" s="77">
        <v>6.7169430820492496E-2</v>
      </c>
      <c r="L1067" s="75">
        <v>3.39184545298661</v>
      </c>
      <c r="M1067" s="78">
        <v>3.9257870110624801E-2</v>
      </c>
    </row>
    <row r="1068" spans="1:13">
      <c r="A1068" s="81">
        <v>2019</v>
      </c>
      <c r="B1068" s="72" t="s">
        <v>914</v>
      </c>
      <c r="C1068" s="73" t="s">
        <v>929</v>
      </c>
      <c r="D1068" s="9" t="s">
        <v>1369</v>
      </c>
      <c r="E1068" s="9" t="s">
        <v>1278</v>
      </c>
      <c r="F1068" s="74">
        <v>48605548</v>
      </c>
      <c r="G1068" s="75">
        <v>0.48604651162790702</v>
      </c>
      <c r="H1068" s="76">
        <v>8.9933958282064502E-4</v>
      </c>
      <c r="I1068" s="75">
        <v>0.22519976459732</v>
      </c>
      <c r="J1068" s="75">
        <v>6.8466722350921397E-2</v>
      </c>
      <c r="K1068" s="77">
        <v>4.9074666424490501E-2</v>
      </c>
      <c r="L1068" s="75">
        <v>3.0460762914722599</v>
      </c>
      <c r="M1068" s="78">
        <v>4.3397747498180698E-2</v>
      </c>
    </row>
    <row r="1069" spans="1:13">
      <c r="A1069" s="81">
        <v>2019</v>
      </c>
      <c r="B1069" s="72" t="s">
        <v>914</v>
      </c>
      <c r="C1069" s="73" t="s">
        <v>929</v>
      </c>
      <c r="D1069" s="9" t="s">
        <v>1370</v>
      </c>
      <c r="E1069" s="9" t="s">
        <v>1278</v>
      </c>
      <c r="F1069" s="74">
        <v>48605557</v>
      </c>
      <c r="G1069" s="75">
        <v>0.48837209302325602</v>
      </c>
      <c r="H1069" s="76">
        <v>8.8388934964334499E-4</v>
      </c>
      <c r="I1069" s="75">
        <v>0.225817094436354</v>
      </c>
      <c r="J1069" s="75">
        <v>6.8557160837944595E-2</v>
      </c>
      <c r="K1069" s="77">
        <v>4.9210501369703799E-2</v>
      </c>
      <c r="L1069" s="75">
        <v>3.0536020990673398</v>
      </c>
      <c r="M1069" s="78">
        <v>4.3958983218518703E-2</v>
      </c>
    </row>
    <row r="1070" spans="1:13">
      <c r="A1070" s="71">
        <v>2018</v>
      </c>
      <c r="B1070" s="72" t="s">
        <v>914</v>
      </c>
      <c r="C1070" s="73" t="s">
        <v>944</v>
      </c>
      <c r="D1070" s="9" t="s">
        <v>1371</v>
      </c>
      <c r="E1070" s="9" t="s">
        <v>1278</v>
      </c>
      <c r="F1070" s="74">
        <v>48820378</v>
      </c>
      <c r="G1070" s="75">
        <v>2.54777070063694E-2</v>
      </c>
      <c r="H1070" s="76">
        <v>8.7119542461329197E-4</v>
      </c>
      <c r="I1070" s="75">
        <v>6.8640511218662601</v>
      </c>
      <c r="J1070" s="75">
        <v>2.08881308955121</v>
      </c>
      <c r="K1070" s="77">
        <v>6.6467970520143402E-2</v>
      </c>
      <c r="L1070" s="75">
        <v>3.0598844140952801</v>
      </c>
      <c r="M1070" s="78">
        <v>0.52781770768873704</v>
      </c>
    </row>
    <row r="1071" spans="1:13">
      <c r="A1071" s="71">
        <v>2018</v>
      </c>
      <c r="B1071" s="80" t="s">
        <v>921</v>
      </c>
      <c r="C1071" s="73" t="s">
        <v>944</v>
      </c>
      <c r="D1071" s="9" t="s">
        <v>1371</v>
      </c>
      <c r="E1071" s="9" t="s">
        <v>1278</v>
      </c>
      <c r="F1071" s="74">
        <v>48820378</v>
      </c>
      <c r="G1071" s="75">
        <v>2.54777070063694E-2</v>
      </c>
      <c r="H1071" s="76">
        <v>7.2753247524383704E-4</v>
      </c>
      <c r="I1071" s="75">
        <v>7.0400437111559802</v>
      </c>
      <c r="J1071" s="75">
        <v>2.11494198625034</v>
      </c>
      <c r="K1071" s="77">
        <v>6.8142645207952005E-2</v>
      </c>
      <c r="L1071" s="75">
        <v>3.1381476160816901</v>
      </c>
      <c r="M1071" s="78">
        <v>0.55523092693948695</v>
      </c>
    </row>
    <row r="1072" spans="1:13">
      <c r="A1072" s="71">
        <v>2018</v>
      </c>
      <c r="B1072" s="72" t="s">
        <v>914</v>
      </c>
      <c r="C1072" s="73" t="s">
        <v>927</v>
      </c>
      <c r="D1072" s="9" t="s">
        <v>1371</v>
      </c>
      <c r="E1072" s="9" t="s">
        <v>1278</v>
      </c>
      <c r="F1072" s="74">
        <v>48820378</v>
      </c>
      <c r="G1072" s="75">
        <v>2.54777070063694E-2</v>
      </c>
      <c r="H1072" s="76">
        <v>3.8089342506330399E-4</v>
      </c>
      <c r="I1072" s="75">
        <v>173.69886329533099</v>
      </c>
      <c r="J1072" s="75">
        <v>49.650384844067503</v>
      </c>
      <c r="K1072" s="77">
        <v>7.4994793636625007E-2</v>
      </c>
      <c r="L1072" s="75">
        <v>3.4191965240136999</v>
      </c>
      <c r="M1072" s="78">
        <v>0.57533123430321698</v>
      </c>
    </row>
    <row r="1073" spans="1:13">
      <c r="A1073" s="71">
        <v>2018</v>
      </c>
      <c r="B1073" s="80" t="s">
        <v>921</v>
      </c>
      <c r="C1073" s="73" t="s">
        <v>927</v>
      </c>
      <c r="D1073" s="9" t="s">
        <v>1371</v>
      </c>
      <c r="E1073" s="9" t="s">
        <v>1278</v>
      </c>
      <c r="F1073" s="74">
        <v>48820378</v>
      </c>
      <c r="G1073" s="75">
        <v>2.54777070063694E-2</v>
      </c>
      <c r="H1073" s="76">
        <v>1.6331685319232399E-4</v>
      </c>
      <c r="I1073" s="75">
        <v>181.581047159192</v>
      </c>
      <c r="J1073" s="75">
        <v>49.135340805940302</v>
      </c>
      <c r="K1073" s="77">
        <v>8.3310818864126598E-2</v>
      </c>
      <c r="L1073" s="75">
        <v>3.7869689967038198</v>
      </c>
      <c r="M1073" s="78">
        <v>0.62873122868633402</v>
      </c>
    </row>
    <row r="1074" spans="1:13">
      <c r="A1074" s="71">
        <v>2018</v>
      </c>
      <c r="B1074" s="72" t="s">
        <v>914</v>
      </c>
      <c r="C1074" s="73" t="s">
        <v>930</v>
      </c>
      <c r="D1074" s="9" t="s">
        <v>1372</v>
      </c>
      <c r="E1074" s="9" t="s">
        <v>1278</v>
      </c>
      <c r="F1074" s="74">
        <v>48967756</v>
      </c>
      <c r="G1074" s="75">
        <v>2.8571428571428598E-2</v>
      </c>
      <c r="H1074" s="76">
        <v>8.5698565531354203E-4</v>
      </c>
      <c r="I1074" s="75">
        <v>0.140653019526776</v>
      </c>
      <c r="J1074" s="75">
        <v>4.2687811201361198E-2</v>
      </c>
      <c r="K1074" s="77">
        <v>6.0152090839385802E-2</v>
      </c>
      <c r="L1074" s="75">
        <v>3.0670264474704001</v>
      </c>
      <c r="M1074" s="78">
        <v>0.17413436850045499</v>
      </c>
    </row>
    <row r="1075" spans="1:13">
      <c r="A1075" s="71">
        <v>2018</v>
      </c>
      <c r="B1075" s="72" t="s">
        <v>914</v>
      </c>
      <c r="C1075" s="73" t="s">
        <v>930</v>
      </c>
      <c r="D1075" s="9" t="s">
        <v>1373</v>
      </c>
      <c r="E1075" s="9" t="s">
        <v>1278</v>
      </c>
      <c r="F1075" s="74">
        <v>48968422</v>
      </c>
      <c r="G1075" s="75">
        <v>2.57142857142857E-2</v>
      </c>
      <c r="H1075" s="76">
        <v>9.8560853177344994E-4</v>
      </c>
      <c r="I1075" s="75">
        <v>0.14980825060984301</v>
      </c>
      <c r="J1075" s="75">
        <v>4.5988869980026999E-2</v>
      </c>
      <c r="K1075" s="77">
        <v>5.88338959667924E-2</v>
      </c>
      <c r="L1075" s="75">
        <v>3.0062955457578799</v>
      </c>
      <c r="M1075" s="78">
        <v>0.226459554591912</v>
      </c>
    </row>
    <row r="1076" spans="1:13">
      <c r="A1076" s="71">
        <v>2018</v>
      </c>
      <c r="B1076" s="72" t="s">
        <v>914</v>
      </c>
      <c r="C1076" s="73" t="s">
        <v>930</v>
      </c>
      <c r="D1076" s="9" t="s">
        <v>1374</v>
      </c>
      <c r="E1076" s="9" t="s">
        <v>1278</v>
      </c>
      <c r="F1076" s="74">
        <v>48968469</v>
      </c>
      <c r="G1076" s="75">
        <v>2.57142857142857E-2</v>
      </c>
      <c r="H1076" s="76">
        <v>9.8560853177344994E-4</v>
      </c>
      <c r="I1076" s="75">
        <v>0.14980825060984301</v>
      </c>
      <c r="J1076" s="75">
        <v>4.5988869980026999E-2</v>
      </c>
      <c r="K1076" s="77">
        <v>5.88338959667924E-2</v>
      </c>
      <c r="L1076" s="75">
        <v>3.0062955457578799</v>
      </c>
      <c r="M1076" s="78">
        <v>8.6600212081037201E-2</v>
      </c>
    </row>
    <row r="1077" spans="1:13">
      <c r="A1077" s="71">
        <v>2018</v>
      </c>
      <c r="B1077" s="72" t="s">
        <v>914</v>
      </c>
      <c r="C1077" s="73" t="s">
        <v>930</v>
      </c>
      <c r="D1077" s="9" t="s">
        <v>1375</v>
      </c>
      <c r="E1077" s="9" t="s">
        <v>1278</v>
      </c>
      <c r="F1077" s="74">
        <v>48968538</v>
      </c>
      <c r="G1077" s="75">
        <v>2.57142857142857E-2</v>
      </c>
      <c r="H1077" s="76">
        <v>9.8560853177344994E-4</v>
      </c>
      <c r="I1077" s="75">
        <v>0.14980825060984301</v>
      </c>
      <c r="J1077" s="75">
        <v>4.5988869980026999E-2</v>
      </c>
      <c r="K1077" s="77">
        <v>5.88338959667924E-2</v>
      </c>
      <c r="L1077" s="75">
        <v>3.0062955457578799</v>
      </c>
      <c r="M1077" s="78">
        <v>7.0764744729076096E-2</v>
      </c>
    </row>
    <row r="1078" spans="1:13">
      <c r="A1078" s="79">
        <v>2017</v>
      </c>
      <c r="B1078" s="80" t="s">
        <v>921</v>
      </c>
      <c r="C1078" s="73" t="s">
        <v>919</v>
      </c>
      <c r="D1078" s="9" t="s">
        <v>1376</v>
      </c>
      <c r="E1078" s="9" t="s">
        <v>1278</v>
      </c>
      <c r="F1078" s="74">
        <v>49937023</v>
      </c>
      <c r="G1078" s="75">
        <v>5.3819444444444399E-2</v>
      </c>
      <c r="H1078" s="76">
        <v>4.6932744620351702E-4</v>
      </c>
      <c r="I1078" s="75">
        <v>-4.2659629602568803</v>
      </c>
      <c r="J1078" s="75">
        <v>1.23007098244725</v>
      </c>
      <c r="K1078" s="77">
        <v>4.0901984648091902E-2</v>
      </c>
      <c r="L1078" s="75">
        <v>3.3285240475642</v>
      </c>
      <c r="M1078" s="78">
        <v>0.19740067576710801</v>
      </c>
    </row>
    <row r="1079" spans="1:13">
      <c r="A1079" s="81">
        <v>2019</v>
      </c>
      <c r="B1079" s="80" t="s">
        <v>921</v>
      </c>
      <c r="C1079" s="73" t="s">
        <v>922</v>
      </c>
      <c r="D1079" s="9" t="s">
        <v>1377</v>
      </c>
      <c r="E1079" s="9" t="s">
        <v>1278</v>
      </c>
      <c r="F1079" s="74">
        <v>51461585</v>
      </c>
      <c r="G1079" s="75">
        <v>0.211627906976744</v>
      </c>
      <c r="H1079" s="76">
        <v>7.65580271971732E-4</v>
      </c>
      <c r="I1079" s="75">
        <v>1.1394653052793799</v>
      </c>
      <c r="J1079" s="75">
        <v>0.34219830941343499</v>
      </c>
      <c r="K1079" s="77">
        <v>5.0264063444858099E-2</v>
      </c>
      <c r="L1079" s="75">
        <v>3.11600926630254</v>
      </c>
      <c r="M1079" s="78">
        <v>1.3675101221635601E-2</v>
      </c>
    </row>
    <row r="1080" spans="1:13">
      <c r="A1080" s="81">
        <v>2019</v>
      </c>
      <c r="B1080" s="72" t="s">
        <v>914</v>
      </c>
      <c r="C1080" s="73" t="s">
        <v>922</v>
      </c>
      <c r="D1080" s="9" t="s">
        <v>1377</v>
      </c>
      <c r="E1080" s="9" t="s">
        <v>1278</v>
      </c>
      <c r="F1080" s="74">
        <v>51461585</v>
      </c>
      <c r="G1080" s="75">
        <v>0.211627906976744</v>
      </c>
      <c r="H1080" s="76">
        <v>4.2627896461852599E-4</v>
      </c>
      <c r="I1080" s="75">
        <v>1.13769385780305</v>
      </c>
      <c r="J1080" s="75">
        <v>0.32648880073747699</v>
      </c>
      <c r="K1080" s="77">
        <v>5.4912291262219998E-2</v>
      </c>
      <c r="L1080" s="75">
        <v>3.3703060977434398</v>
      </c>
      <c r="M1080" s="78">
        <v>1.3632614814741401E-2</v>
      </c>
    </row>
    <row r="1081" spans="1:13">
      <c r="A1081" s="71">
        <v>2018</v>
      </c>
      <c r="B1081" s="80" t="s">
        <v>921</v>
      </c>
      <c r="C1081" s="73" t="s">
        <v>927</v>
      </c>
      <c r="D1081" s="9" t="s">
        <v>1378</v>
      </c>
      <c r="E1081" s="9" t="s">
        <v>1278</v>
      </c>
      <c r="F1081" s="74">
        <v>52510019</v>
      </c>
      <c r="G1081" s="75">
        <v>5.4140127388534999E-2</v>
      </c>
      <c r="H1081" s="76">
        <v>6.5509424192018001E-4</v>
      </c>
      <c r="I1081" s="75">
        <v>95.171191639872703</v>
      </c>
      <c r="J1081" s="75">
        <v>28.359709223516099</v>
      </c>
      <c r="K1081" s="77">
        <v>6.9218900563795996E-2</v>
      </c>
      <c r="L1081" s="75">
        <v>3.1836962178681398</v>
      </c>
      <c r="M1081" s="78">
        <v>0.27124876372933199</v>
      </c>
    </row>
    <row r="1082" spans="1:13">
      <c r="A1082" s="71">
        <v>2018</v>
      </c>
      <c r="B1082" s="72" t="s">
        <v>914</v>
      </c>
      <c r="C1082" s="73" t="s">
        <v>927</v>
      </c>
      <c r="D1082" s="9" t="s">
        <v>1378</v>
      </c>
      <c r="E1082" s="9" t="s">
        <v>1278</v>
      </c>
      <c r="F1082" s="74">
        <v>52510019</v>
      </c>
      <c r="G1082" s="75">
        <v>5.4140127388534999E-2</v>
      </c>
      <c r="H1082" s="76">
        <v>2.5057471632415498E-4</v>
      </c>
      <c r="I1082" s="75">
        <v>99.215043375018993</v>
      </c>
      <c r="J1082" s="75">
        <v>27.552443386294598</v>
      </c>
      <c r="K1082" s="77">
        <v>7.9272779209736993E-2</v>
      </c>
      <c r="L1082" s="75">
        <v>3.6010627526350301</v>
      </c>
      <c r="M1082" s="78">
        <v>0.29478936142989198</v>
      </c>
    </row>
    <row r="1083" spans="1:13">
      <c r="A1083" s="81">
        <v>2019</v>
      </c>
      <c r="B1083" s="72" t="s">
        <v>914</v>
      </c>
      <c r="C1083" s="73" t="s">
        <v>922</v>
      </c>
      <c r="D1083" s="9" t="s">
        <v>1379</v>
      </c>
      <c r="E1083" s="9" t="s">
        <v>1278</v>
      </c>
      <c r="F1083" s="74">
        <v>53674315</v>
      </c>
      <c r="G1083" s="75">
        <v>0.248837209302326</v>
      </c>
      <c r="H1083" s="76">
        <v>9.2402776546277098E-4</v>
      </c>
      <c r="I1083" s="75">
        <v>1.06385516075741</v>
      </c>
      <c r="J1083" s="75">
        <v>0.32416014967907703</v>
      </c>
      <c r="K1083" s="77">
        <v>4.8862355510307702E-2</v>
      </c>
      <c r="L1083" s="75">
        <v>3.0343149787732902</v>
      </c>
      <c r="M1083" s="78">
        <v>3.0112834809464101E-2</v>
      </c>
    </row>
    <row r="1084" spans="1:13">
      <c r="A1084" s="81">
        <v>2019</v>
      </c>
      <c r="B1084" s="80" t="s">
        <v>921</v>
      </c>
      <c r="C1084" s="73" t="s">
        <v>922</v>
      </c>
      <c r="D1084" s="9" t="s">
        <v>1379</v>
      </c>
      <c r="E1084" s="9" t="s">
        <v>1278</v>
      </c>
      <c r="F1084" s="74">
        <v>53674315</v>
      </c>
      <c r="G1084" s="75">
        <v>0.248837209302326</v>
      </c>
      <c r="H1084" s="76">
        <v>3.2492150587720502E-4</v>
      </c>
      <c r="I1084" s="75">
        <v>1.17913961741858</v>
      </c>
      <c r="J1084" s="75">
        <v>0.33215646606770799</v>
      </c>
      <c r="K1084" s="77">
        <v>5.6929940223236802E-2</v>
      </c>
      <c r="L1084" s="75">
        <v>3.4882215426571799</v>
      </c>
      <c r="M1084" s="78">
        <v>3.6992790669968897E-2</v>
      </c>
    </row>
    <row r="1085" spans="1:13">
      <c r="A1085" s="79">
        <v>2017</v>
      </c>
      <c r="B1085" s="80" t="s">
        <v>921</v>
      </c>
      <c r="C1085" s="73" t="s">
        <v>979</v>
      </c>
      <c r="D1085" s="9" t="s">
        <v>1380</v>
      </c>
      <c r="E1085" s="9" t="s">
        <v>1278</v>
      </c>
      <c r="F1085" s="74">
        <v>56975698</v>
      </c>
      <c r="G1085" s="75">
        <v>0.42881944444444398</v>
      </c>
      <c r="H1085" s="76">
        <v>7.4343072061700205E-4</v>
      </c>
      <c r="I1085" s="75">
        <v>1.7429587769709201</v>
      </c>
      <c r="J1085" s="75">
        <v>0.52073549121004004</v>
      </c>
      <c r="K1085" s="77">
        <v>3.8152920176941899E-2</v>
      </c>
      <c r="L1085" s="75">
        <v>3.1287594966183101</v>
      </c>
      <c r="M1085" s="78">
        <v>4.6012616592651899E-2</v>
      </c>
    </row>
    <row r="1086" spans="1:13">
      <c r="A1086" s="71">
        <v>2018</v>
      </c>
      <c r="B1086" s="80" t="s">
        <v>921</v>
      </c>
      <c r="C1086" s="73" t="s">
        <v>936</v>
      </c>
      <c r="D1086" s="9" t="s">
        <v>1381</v>
      </c>
      <c r="E1086" s="9" t="s">
        <v>1278</v>
      </c>
      <c r="F1086" s="74">
        <v>57526247</v>
      </c>
      <c r="G1086" s="75">
        <v>0.48571428571428599</v>
      </c>
      <c r="H1086" s="76">
        <v>4.3563091830462202E-4</v>
      </c>
      <c r="I1086" s="75">
        <v>1.99656266377747</v>
      </c>
      <c r="J1086" s="75">
        <v>0.57606206951192396</v>
      </c>
      <c r="K1086" s="77">
        <v>6.6339033630190697E-2</v>
      </c>
      <c r="L1086" s="75">
        <v>3.3608813043694998</v>
      </c>
      <c r="M1086" s="78">
        <v>7.2336609519030995E-2</v>
      </c>
    </row>
    <row r="1087" spans="1:13">
      <c r="A1087" s="79">
        <v>2017</v>
      </c>
      <c r="B1087" s="72" t="s">
        <v>914</v>
      </c>
      <c r="C1087" s="73" t="s">
        <v>927</v>
      </c>
      <c r="D1087" s="9" t="s">
        <v>1382</v>
      </c>
      <c r="E1087" s="9" t="s">
        <v>1383</v>
      </c>
      <c r="F1087" s="74">
        <v>148300</v>
      </c>
      <c r="G1087" s="75">
        <v>5.2845528455284597E-2</v>
      </c>
      <c r="H1087" s="76">
        <v>5.6169481656270304E-4</v>
      </c>
      <c r="I1087" s="75">
        <v>44.915801419418898</v>
      </c>
      <c r="J1087" s="75">
        <v>13.140133443159099</v>
      </c>
      <c r="K1087" s="77">
        <v>4.63864019695817E-2</v>
      </c>
      <c r="L1087" s="75">
        <v>3.2504995838657198</v>
      </c>
      <c r="M1087" s="78">
        <v>0.246428537899089</v>
      </c>
    </row>
    <row r="1088" spans="1:13">
      <c r="A1088" s="79">
        <v>2017</v>
      </c>
      <c r="B1088" s="80" t="s">
        <v>921</v>
      </c>
      <c r="C1088" s="73" t="s">
        <v>925</v>
      </c>
      <c r="D1088" s="9" t="s">
        <v>1382</v>
      </c>
      <c r="E1088" s="9" t="s">
        <v>1383</v>
      </c>
      <c r="F1088" s="74">
        <v>148300</v>
      </c>
      <c r="G1088" s="75">
        <v>5.2845528455284597E-2</v>
      </c>
      <c r="H1088" s="76">
        <v>2.36582300196792E-4</v>
      </c>
      <c r="I1088" s="75">
        <v>1.8049894115819201</v>
      </c>
      <c r="J1088" s="75">
        <v>0.49662500692999401</v>
      </c>
      <c r="K1088" s="77">
        <v>5.2281600560434002E-2</v>
      </c>
      <c r="L1088" s="75">
        <v>3.6260177500479198</v>
      </c>
      <c r="M1088" s="78">
        <v>0.26953751255380698</v>
      </c>
    </row>
    <row r="1089" spans="1:13">
      <c r="A1089" s="79">
        <v>2017</v>
      </c>
      <c r="B1089" s="72" t="s">
        <v>914</v>
      </c>
      <c r="C1089" s="73" t="s">
        <v>925</v>
      </c>
      <c r="D1089" s="9" t="s">
        <v>1382</v>
      </c>
      <c r="E1089" s="9" t="s">
        <v>1383</v>
      </c>
      <c r="F1089" s="74">
        <v>148300</v>
      </c>
      <c r="G1089" s="75">
        <v>5.2845528455284597E-2</v>
      </c>
      <c r="H1089" s="76">
        <v>1.08081279529542E-5</v>
      </c>
      <c r="I1089" s="75">
        <v>2.2199530193812298</v>
      </c>
      <c r="J1089" s="75">
        <v>0.51298392238741797</v>
      </c>
      <c r="K1089" s="77">
        <v>7.3302504724313905E-2</v>
      </c>
      <c r="L1089" s="75">
        <v>4.9662495225229399</v>
      </c>
      <c r="M1089" s="78">
        <v>0.40771572904716502</v>
      </c>
    </row>
    <row r="1090" spans="1:13">
      <c r="A1090" s="81">
        <v>2019</v>
      </c>
      <c r="B1090" s="72" t="s">
        <v>914</v>
      </c>
      <c r="C1090" s="73" t="s">
        <v>918</v>
      </c>
      <c r="D1090" s="9" t="s">
        <v>1384</v>
      </c>
      <c r="E1090" s="9" t="s">
        <v>1383</v>
      </c>
      <c r="F1090" s="74">
        <v>855999</v>
      </c>
      <c r="G1090" s="75">
        <v>3.2921810699588501E-2</v>
      </c>
      <c r="H1090" s="76">
        <v>8.1520867787217505E-4</v>
      </c>
      <c r="I1090" s="75">
        <v>4.8616149301701999</v>
      </c>
      <c r="J1090" s="75">
        <v>1.4646748697905401</v>
      </c>
      <c r="K1090" s="77">
        <v>4.4326590592993299E-2</v>
      </c>
      <c r="L1090" s="75">
        <v>3.0887312059251602</v>
      </c>
      <c r="M1090" s="78">
        <v>8.5440717904090805E-3</v>
      </c>
    </row>
    <row r="1091" spans="1:13">
      <c r="A1091" s="81">
        <v>2019</v>
      </c>
      <c r="B1091" s="72" t="s">
        <v>914</v>
      </c>
      <c r="C1091" s="73" t="s">
        <v>918</v>
      </c>
      <c r="D1091" s="9" t="s">
        <v>1385</v>
      </c>
      <c r="E1091" s="9" t="s">
        <v>1383</v>
      </c>
      <c r="F1091" s="74">
        <v>856005</v>
      </c>
      <c r="G1091" s="75">
        <v>3.2921810699588501E-2</v>
      </c>
      <c r="H1091" s="76">
        <v>8.1520867787217505E-4</v>
      </c>
      <c r="I1091" s="75">
        <v>4.8616149301701999</v>
      </c>
      <c r="J1091" s="75">
        <v>1.4646748697905401</v>
      </c>
      <c r="K1091" s="77">
        <v>4.4326590592993299E-2</v>
      </c>
      <c r="L1091" s="75">
        <v>3.0887312059251602</v>
      </c>
      <c r="M1091" s="78">
        <v>0.21296489489399401</v>
      </c>
    </row>
    <row r="1092" spans="1:13">
      <c r="A1092" s="71">
        <v>2018</v>
      </c>
      <c r="B1092" s="72" t="s">
        <v>914</v>
      </c>
      <c r="C1092" s="73" t="s">
        <v>925</v>
      </c>
      <c r="D1092" s="9" t="s">
        <v>1386</v>
      </c>
      <c r="E1092" s="9" t="s">
        <v>1383</v>
      </c>
      <c r="F1092" s="74">
        <v>1142359</v>
      </c>
      <c r="G1092" s="75">
        <v>0.14012738853503201</v>
      </c>
      <c r="H1092" s="76">
        <v>5.9646098528563102E-4</v>
      </c>
      <c r="I1092" s="75">
        <v>1.9146883777492401</v>
      </c>
      <c r="J1092" s="75">
        <v>0.56563273115658896</v>
      </c>
      <c r="K1092" s="77">
        <v>7.0384268552299803E-2</v>
      </c>
      <c r="L1092" s="75">
        <v>3.2244179584132602</v>
      </c>
      <c r="M1092" s="78">
        <v>9.7488130412246798E-2</v>
      </c>
    </row>
    <row r="1093" spans="1:13">
      <c r="A1093" s="81">
        <v>2019</v>
      </c>
      <c r="B1093" s="80" t="s">
        <v>921</v>
      </c>
      <c r="C1093" s="73" t="s">
        <v>933</v>
      </c>
      <c r="D1093" s="9" t="s">
        <v>1387</v>
      </c>
      <c r="E1093" s="9" t="s">
        <v>1383</v>
      </c>
      <c r="F1093" s="74">
        <v>1142368</v>
      </c>
      <c r="G1093" s="75">
        <v>0.342323651452282</v>
      </c>
      <c r="H1093" s="76">
        <v>8.8811463727506504E-4</v>
      </c>
      <c r="I1093" s="75">
        <v>51.721949684043302</v>
      </c>
      <c r="J1093" s="75">
        <v>15.701434982769101</v>
      </c>
      <c r="K1093" s="77">
        <v>4.4026449567392503E-2</v>
      </c>
      <c r="L1093" s="75">
        <v>3.0515309721463399</v>
      </c>
      <c r="M1093" s="78">
        <v>2.9984720384483899E-2</v>
      </c>
    </row>
    <row r="1094" spans="1:13">
      <c r="A1094" s="71">
        <v>2018</v>
      </c>
      <c r="B1094" s="72" t="s">
        <v>914</v>
      </c>
      <c r="C1094" s="73" t="s">
        <v>925</v>
      </c>
      <c r="D1094" s="9" t="s">
        <v>1388</v>
      </c>
      <c r="E1094" s="9" t="s">
        <v>1383</v>
      </c>
      <c r="F1094" s="74">
        <v>1142407</v>
      </c>
      <c r="G1094" s="75">
        <v>0.15923566878980899</v>
      </c>
      <c r="H1094" s="76">
        <v>6.2445027647548403E-4</v>
      </c>
      <c r="I1094" s="75">
        <v>1.7511508274152501</v>
      </c>
      <c r="J1094" s="75">
        <v>0.51913322156351904</v>
      </c>
      <c r="K1094" s="77">
        <v>6.9911247673335106E-2</v>
      </c>
      <c r="L1094" s="75">
        <v>3.2045021377735301</v>
      </c>
      <c r="M1094" s="78">
        <v>1.5973584200345999E-2</v>
      </c>
    </row>
    <row r="1095" spans="1:13">
      <c r="A1095" s="71">
        <v>2018</v>
      </c>
      <c r="B1095" s="72" t="s">
        <v>914</v>
      </c>
      <c r="C1095" s="73" t="s">
        <v>925</v>
      </c>
      <c r="D1095" s="9" t="s">
        <v>1389</v>
      </c>
      <c r="E1095" s="9" t="s">
        <v>1383</v>
      </c>
      <c r="F1095" s="74">
        <v>1142419</v>
      </c>
      <c r="G1095" s="75">
        <v>0.13057324840764301</v>
      </c>
      <c r="H1095" s="76">
        <v>3.98713283289534E-4</v>
      </c>
      <c r="I1095" s="75">
        <v>2.0301118175292601</v>
      </c>
      <c r="J1095" s="75">
        <v>0.58218533972740105</v>
      </c>
      <c r="K1095" s="77">
        <v>7.4526094732229695E-2</v>
      </c>
      <c r="L1095" s="75">
        <v>3.3993392954054502</v>
      </c>
      <c r="M1095" s="78">
        <v>2.14681779545337E-2</v>
      </c>
    </row>
    <row r="1096" spans="1:13">
      <c r="A1096" s="71">
        <v>2018</v>
      </c>
      <c r="B1096" s="72" t="s">
        <v>914</v>
      </c>
      <c r="C1096" s="73" t="s">
        <v>944</v>
      </c>
      <c r="D1096" s="9" t="s">
        <v>1390</v>
      </c>
      <c r="E1096" s="9" t="s">
        <v>1383</v>
      </c>
      <c r="F1096" s="74">
        <v>1142541</v>
      </c>
      <c r="G1096" s="75">
        <v>5.7324840764331197E-2</v>
      </c>
      <c r="H1096" s="76">
        <v>4.7186666738957799E-4</v>
      </c>
      <c r="I1096" s="75">
        <v>3.93041024907378</v>
      </c>
      <c r="J1096" s="75">
        <v>1.14097932955051</v>
      </c>
      <c r="K1096" s="77">
        <v>7.2796655353931899E-2</v>
      </c>
      <c r="L1096" s="75">
        <v>3.3261807000888401</v>
      </c>
      <c r="M1096" s="78">
        <v>0.18735684084440901</v>
      </c>
    </row>
    <row r="1097" spans="1:13">
      <c r="A1097" s="71">
        <v>2018</v>
      </c>
      <c r="B1097" s="72" t="s">
        <v>914</v>
      </c>
      <c r="C1097" s="73" t="s">
        <v>944</v>
      </c>
      <c r="D1097" s="9" t="s">
        <v>1391</v>
      </c>
      <c r="E1097" s="9" t="s">
        <v>1383</v>
      </c>
      <c r="F1097" s="74">
        <v>1142548</v>
      </c>
      <c r="G1097" s="75">
        <v>5.4140127388534999E-2</v>
      </c>
      <c r="H1097" s="76">
        <v>8.2017013137734005E-4</v>
      </c>
      <c r="I1097" s="75">
        <v>3.8356911541280101</v>
      </c>
      <c r="J1097" s="75">
        <v>1.1616036594947099</v>
      </c>
      <c r="K1097" s="77">
        <v>6.7093135369922993E-2</v>
      </c>
      <c r="L1097" s="75">
        <v>3.0860960507205699</v>
      </c>
      <c r="M1097" s="78">
        <v>0.18305712092651799</v>
      </c>
    </row>
    <row r="1098" spans="1:13">
      <c r="A1098" s="79">
        <v>2017</v>
      </c>
      <c r="B1098" s="72" t="s">
        <v>914</v>
      </c>
      <c r="C1098" s="73" t="s">
        <v>996</v>
      </c>
      <c r="D1098" s="9" t="s">
        <v>1392</v>
      </c>
      <c r="E1098" s="9" t="s">
        <v>1383</v>
      </c>
      <c r="F1098" s="74">
        <v>1478243</v>
      </c>
      <c r="G1098" s="75">
        <v>0.27845528455284602</v>
      </c>
      <c r="H1098" s="76">
        <v>5.6946421416727104E-4</v>
      </c>
      <c r="I1098" s="75">
        <v>4.1076865384540501E-2</v>
      </c>
      <c r="J1098" s="75">
        <v>1.2029679037044501E-2</v>
      </c>
      <c r="K1098" s="77">
        <v>4.6291357005887199E-2</v>
      </c>
      <c r="L1098" s="75">
        <v>3.2445335623276401</v>
      </c>
      <c r="M1098" s="78">
        <v>6.7067178576001802E-3</v>
      </c>
    </row>
    <row r="1099" spans="1:13">
      <c r="A1099" s="81">
        <v>2019</v>
      </c>
      <c r="B1099" s="72" t="s">
        <v>914</v>
      </c>
      <c r="C1099" s="73" t="s">
        <v>948</v>
      </c>
      <c r="D1099" s="9" t="s">
        <v>1393</v>
      </c>
      <c r="E1099" s="9" t="s">
        <v>1383</v>
      </c>
      <c r="F1099" s="74">
        <v>1478306</v>
      </c>
      <c r="G1099" s="75">
        <v>2.5581395348837199E-2</v>
      </c>
      <c r="H1099" s="76">
        <v>2.80704546702903E-4</v>
      </c>
      <c r="I1099" s="75">
        <v>6.3609455297193103</v>
      </c>
      <c r="J1099" s="75">
        <v>1.7721497073114001</v>
      </c>
      <c r="K1099" s="77">
        <v>5.8164316273468297E-2</v>
      </c>
      <c r="L1099" s="75">
        <v>3.5517505528376301</v>
      </c>
      <c r="M1099" s="78">
        <v>0.31971914474188401</v>
      </c>
    </row>
    <row r="1100" spans="1:13">
      <c r="A1100" s="71">
        <v>2018</v>
      </c>
      <c r="B1100" s="72" t="s">
        <v>914</v>
      </c>
      <c r="C1100" s="73" t="s">
        <v>996</v>
      </c>
      <c r="D1100" s="9" t="s">
        <v>1394</v>
      </c>
      <c r="E1100" s="9" t="s">
        <v>1383</v>
      </c>
      <c r="F1100" s="74">
        <v>1507914</v>
      </c>
      <c r="G1100" s="75">
        <v>6.3694267515923594E-2</v>
      </c>
      <c r="H1100" s="76">
        <v>9.5981703784743196E-4</v>
      </c>
      <c r="I1100" s="75">
        <v>-9.6406533389535504E-2</v>
      </c>
      <c r="J1100" s="75">
        <v>2.95697351798314E-2</v>
      </c>
      <c r="K1100" s="77">
        <v>6.5463539222712197E-2</v>
      </c>
      <c r="L1100" s="75">
        <v>3.0178115451126502</v>
      </c>
      <c r="M1100" s="78">
        <v>0.30500444968482798</v>
      </c>
    </row>
    <row r="1101" spans="1:13">
      <c r="A1101" s="71">
        <v>2018</v>
      </c>
      <c r="B1101" s="80" t="s">
        <v>921</v>
      </c>
      <c r="C1101" s="73" t="s">
        <v>996</v>
      </c>
      <c r="D1101" s="9" t="s">
        <v>1394</v>
      </c>
      <c r="E1101" s="9" t="s">
        <v>1383</v>
      </c>
      <c r="F1101" s="74">
        <v>1507914</v>
      </c>
      <c r="G1101" s="75">
        <v>6.3694267515923594E-2</v>
      </c>
      <c r="H1101" s="76">
        <v>6.4145353103441604E-4</v>
      </c>
      <c r="I1101" s="75">
        <v>-0.113225510091295</v>
      </c>
      <c r="J1101" s="75">
        <v>3.3685262834734497E-2</v>
      </c>
      <c r="K1101" s="77">
        <v>6.9434639787367095E-2</v>
      </c>
      <c r="L1101" s="75">
        <v>3.1928347998444901</v>
      </c>
      <c r="M1101" s="78">
        <v>0.420709010641729</v>
      </c>
    </row>
    <row r="1102" spans="1:13">
      <c r="A1102" s="81">
        <v>2019</v>
      </c>
      <c r="B1102" s="80" t="s">
        <v>921</v>
      </c>
      <c r="C1102" s="73" t="s">
        <v>966</v>
      </c>
      <c r="D1102" s="9" t="s">
        <v>1395</v>
      </c>
      <c r="E1102" s="9" t="s">
        <v>1383</v>
      </c>
      <c r="F1102" s="74">
        <v>1507929</v>
      </c>
      <c r="G1102" s="75">
        <v>1.3953488372093001E-2</v>
      </c>
      <c r="H1102" s="76">
        <v>6.1692381197590396E-4</v>
      </c>
      <c r="I1102" s="75">
        <v>0.21732506338830099</v>
      </c>
      <c r="J1102" s="75">
        <v>6.4171443737543202E-2</v>
      </c>
      <c r="K1102" s="77">
        <v>5.1947568210994798E-2</v>
      </c>
      <c r="L1102" s="75">
        <v>3.2097684665688599</v>
      </c>
      <c r="M1102" s="78">
        <v>0.40655629318036401</v>
      </c>
    </row>
    <row r="1103" spans="1:13">
      <c r="A1103" s="79">
        <v>2017</v>
      </c>
      <c r="B1103" s="72" t="s">
        <v>914</v>
      </c>
      <c r="C1103" s="73" t="s">
        <v>919</v>
      </c>
      <c r="D1103" s="9" t="s">
        <v>1395</v>
      </c>
      <c r="E1103" s="9" t="s">
        <v>1383</v>
      </c>
      <c r="F1103" s="74">
        <v>1507929</v>
      </c>
      <c r="G1103" s="75">
        <v>3.9930555555555601E-2</v>
      </c>
      <c r="H1103" s="76">
        <v>2.1859688378090099E-4</v>
      </c>
      <c r="I1103" s="75">
        <v>5.2510708025373001</v>
      </c>
      <c r="J1103" s="75">
        <v>1.4338289134543201</v>
      </c>
      <c r="K1103" s="77">
        <v>4.55024976488057E-2</v>
      </c>
      <c r="L1103" s="75">
        <v>3.66035603344947</v>
      </c>
      <c r="M1103" s="78">
        <v>0.30249938662508502</v>
      </c>
    </row>
    <row r="1104" spans="1:13">
      <c r="A1104" s="79">
        <v>2017</v>
      </c>
      <c r="B1104" s="80" t="s">
        <v>921</v>
      </c>
      <c r="C1104" s="73" t="s">
        <v>919</v>
      </c>
      <c r="D1104" s="9" t="s">
        <v>1395</v>
      </c>
      <c r="E1104" s="9" t="s">
        <v>1383</v>
      </c>
      <c r="F1104" s="74">
        <v>1507929</v>
      </c>
      <c r="G1104" s="75">
        <v>3.9930555555555601E-2</v>
      </c>
      <c r="H1104" s="76">
        <v>2.0500732878760901E-4</v>
      </c>
      <c r="I1104" s="75">
        <v>5.3437415960385204</v>
      </c>
      <c r="J1104" s="75">
        <v>1.45364581206939</v>
      </c>
      <c r="K1104" s="77">
        <v>4.5838664423437203E-2</v>
      </c>
      <c r="L1104" s="75">
        <v>3.6882306131143698</v>
      </c>
      <c r="M1104" s="78">
        <v>0.31327060678899599</v>
      </c>
    </row>
    <row r="1105" spans="1:13">
      <c r="A1105" s="71">
        <v>2018</v>
      </c>
      <c r="B1105" s="72" t="s">
        <v>914</v>
      </c>
      <c r="C1105" s="73" t="s">
        <v>996</v>
      </c>
      <c r="D1105" s="9" t="s">
        <v>1396</v>
      </c>
      <c r="E1105" s="9" t="s">
        <v>1383</v>
      </c>
      <c r="F1105" s="74">
        <v>1507986</v>
      </c>
      <c r="G1105" s="75">
        <v>6.3694267515923594E-2</v>
      </c>
      <c r="H1105" s="76">
        <v>9.5981703784743196E-4</v>
      </c>
      <c r="I1105" s="75">
        <v>-9.6406533389535504E-2</v>
      </c>
      <c r="J1105" s="75">
        <v>2.95697351798314E-2</v>
      </c>
      <c r="K1105" s="77">
        <v>6.5463539222712197E-2</v>
      </c>
      <c r="L1105" s="75">
        <v>3.0178115451126502</v>
      </c>
      <c r="M1105" s="78">
        <v>0.26459073807876199</v>
      </c>
    </row>
    <row r="1106" spans="1:13">
      <c r="A1106" s="71">
        <v>2018</v>
      </c>
      <c r="B1106" s="80" t="s">
        <v>921</v>
      </c>
      <c r="C1106" s="73" t="s">
        <v>996</v>
      </c>
      <c r="D1106" s="9" t="s">
        <v>1396</v>
      </c>
      <c r="E1106" s="9" t="s">
        <v>1383</v>
      </c>
      <c r="F1106" s="74">
        <v>1507986</v>
      </c>
      <c r="G1106" s="75">
        <v>6.3694267515923594E-2</v>
      </c>
      <c r="H1106" s="76">
        <v>6.4145353103441604E-4</v>
      </c>
      <c r="I1106" s="75">
        <v>-0.113225510091295</v>
      </c>
      <c r="J1106" s="75">
        <v>3.3685262834734497E-2</v>
      </c>
      <c r="K1106" s="77">
        <v>6.9434639787367095E-2</v>
      </c>
      <c r="L1106" s="75">
        <v>3.1928347998444901</v>
      </c>
      <c r="M1106" s="78">
        <v>0.36496420874222502</v>
      </c>
    </row>
    <row r="1107" spans="1:13">
      <c r="A1107" s="71">
        <v>2018</v>
      </c>
      <c r="B1107" s="80" t="s">
        <v>921</v>
      </c>
      <c r="C1107" s="73" t="s">
        <v>936</v>
      </c>
      <c r="D1107" s="9" t="s">
        <v>1397</v>
      </c>
      <c r="E1107" s="9" t="s">
        <v>1383</v>
      </c>
      <c r="F1107" s="74">
        <v>1513800</v>
      </c>
      <c r="G1107" s="75">
        <v>7.7142857142857096E-2</v>
      </c>
      <c r="H1107" s="76">
        <v>2.3553821174735699E-4</v>
      </c>
      <c r="I1107" s="75">
        <v>2.7533414042016</v>
      </c>
      <c r="J1107" s="75">
        <v>0.76122299606736199</v>
      </c>
      <c r="K1107" s="77">
        <v>7.2032069903341697E-2</v>
      </c>
      <c r="L1107" s="75">
        <v>3.62793862651887</v>
      </c>
      <c r="M1107" s="78">
        <v>7.6152831598554502E-2</v>
      </c>
    </row>
    <row r="1108" spans="1:13">
      <c r="A1108" s="71">
        <v>2018</v>
      </c>
      <c r="B1108" s="72" t="s">
        <v>914</v>
      </c>
      <c r="C1108" s="73" t="s">
        <v>918</v>
      </c>
      <c r="D1108" s="9" t="s">
        <v>1397</v>
      </c>
      <c r="E1108" s="9" t="s">
        <v>1383</v>
      </c>
      <c r="F1108" s="74">
        <v>1513800</v>
      </c>
      <c r="G1108" s="75">
        <v>7.7142857142857096E-2</v>
      </c>
      <c r="H1108" s="76">
        <v>1.66427589478482E-4</v>
      </c>
      <c r="I1108" s="75">
        <v>3.0342387604094698</v>
      </c>
      <c r="J1108" s="75">
        <v>0.81893700238441403</v>
      </c>
      <c r="K1108" s="77">
        <v>7.5446289264873401E-2</v>
      </c>
      <c r="L1108" s="75">
        <v>3.7787746770533701</v>
      </c>
      <c r="M1108" s="78">
        <v>7.3537932474825804E-2</v>
      </c>
    </row>
    <row r="1109" spans="1:13">
      <c r="A1109" s="71">
        <v>2018</v>
      </c>
      <c r="B1109" s="80" t="s">
        <v>921</v>
      </c>
      <c r="C1109" s="73" t="s">
        <v>918</v>
      </c>
      <c r="D1109" s="9" t="s">
        <v>1397</v>
      </c>
      <c r="E1109" s="9" t="s">
        <v>1383</v>
      </c>
      <c r="F1109" s="74">
        <v>1513800</v>
      </c>
      <c r="G1109" s="75">
        <v>7.7142857142857096E-2</v>
      </c>
      <c r="H1109" s="76">
        <v>1.4658420542517901E-5</v>
      </c>
      <c r="I1109" s="75">
        <v>3.6998361820560901</v>
      </c>
      <c r="J1109" s="75">
        <v>0.875155751997998</v>
      </c>
      <c r="K1109" s="77">
        <v>9.7088451729223396E-2</v>
      </c>
      <c r="L1109" s="75">
        <v>4.8339128227797099</v>
      </c>
      <c r="M1109" s="78">
        <v>0.109339454318493</v>
      </c>
    </row>
    <row r="1110" spans="1:13">
      <c r="A1110" s="71">
        <v>2018</v>
      </c>
      <c r="B1110" s="80" t="s">
        <v>921</v>
      </c>
      <c r="C1110" s="73" t="s">
        <v>930</v>
      </c>
      <c r="D1110" s="9" t="s">
        <v>1398</v>
      </c>
      <c r="E1110" s="9" t="s">
        <v>1383</v>
      </c>
      <c r="F1110" s="74">
        <v>1824687</v>
      </c>
      <c r="G1110" s="75">
        <v>0.20857142857142899</v>
      </c>
      <c r="H1110" s="76">
        <v>5.5761239040443597E-4</v>
      </c>
      <c r="I1110" s="75">
        <v>-5.8803994090338603E-2</v>
      </c>
      <c r="J1110" s="75">
        <v>1.7278821421149199E-2</v>
      </c>
      <c r="K1110" s="77">
        <v>6.4040563229031094E-2</v>
      </c>
      <c r="L1110" s="75">
        <v>3.2536675845791798</v>
      </c>
      <c r="M1110" s="78">
        <v>5.4945536332292599E-3</v>
      </c>
    </row>
    <row r="1111" spans="1:13">
      <c r="A1111" s="71">
        <v>2018</v>
      </c>
      <c r="B1111" s="80" t="s">
        <v>921</v>
      </c>
      <c r="C1111" s="73" t="s">
        <v>1105</v>
      </c>
      <c r="D1111" s="9" t="s">
        <v>1398</v>
      </c>
      <c r="E1111" s="9" t="s">
        <v>1383</v>
      </c>
      <c r="F1111" s="74">
        <v>1824687</v>
      </c>
      <c r="G1111" s="75">
        <v>0.20857142857142899</v>
      </c>
      <c r="H1111" s="76">
        <v>4.9102907842442898E-4</v>
      </c>
      <c r="I1111" s="75">
        <v>1.1106027866653601</v>
      </c>
      <c r="J1111" s="75">
        <v>0.32325802447740798</v>
      </c>
      <c r="K1111" s="77">
        <v>6.5225380098337296E-2</v>
      </c>
      <c r="L1111" s="75">
        <v>3.3088927884771602</v>
      </c>
      <c r="M1111" s="78">
        <v>9.3351438367920599E-3</v>
      </c>
    </row>
    <row r="1112" spans="1:13">
      <c r="A1112" s="71">
        <v>2018</v>
      </c>
      <c r="B1112" s="80" t="s">
        <v>921</v>
      </c>
      <c r="C1112" s="73" t="s">
        <v>932</v>
      </c>
      <c r="D1112" s="9" t="s">
        <v>1398</v>
      </c>
      <c r="E1112" s="9" t="s">
        <v>1383</v>
      </c>
      <c r="F1112" s="74">
        <v>1824687</v>
      </c>
      <c r="G1112" s="75">
        <v>0.20857142857142899</v>
      </c>
      <c r="H1112" s="76">
        <v>4.51672920755407E-4</v>
      </c>
      <c r="I1112" s="75">
        <v>-6.6339303196114002E-2</v>
      </c>
      <c r="J1112" s="75">
        <v>1.9191076115889799E-2</v>
      </c>
      <c r="K1112" s="77">
        <v>6.6002785271465303E-2</v>
      </c>
      <c r="L1112" s="75">
        <v>3.3451759460093999</v>
      </c>
      <c r="M1112" s="78">
        <v>5.8627030795237204E-3</v>
      </c>
    </row>
    <row r="1113" spans="1:13">
      <c r="A1113" s="71">
        <v>2018</v>
      </c>
      <c r="B1113" s="72" t="s">
        <v>914</v>
      </c>
      <c r="C1113" s="73" t="s">
        <v>930</v>
      </c>
      <c r="D1113" s="9" t="s">
        <v>1398</v>
      </c>
      <c r="E1113" s="9" t="s">
        <v>1383</v>
      </c>
      <c r="F1113" s="74">
        <v>1824687</v>
      </c>
      <c r="G1113" s="75">
        <v>0.20857142857142899</v>
      </c>
      <c r="H1113" s="76">
        <v>3.9065080847499098E-4</v>
      </c>
      <c r="I1113" s="75">
        <v>-6.3011903601926697E-2</v>
      </c>
      <c r="J1113" s="75">
        <v>1.8015103195977999E-2</v>
      </c>
      <c r="K1113" s="77">
        <v>6.7521411375300003E-2</v>
      </c>
      <c r="L1113" s="75">
        <v>3.4082112725553202</v>
      </c>
      <c r="M1113" s="78">
        <v>6.3090499569380199E-3</v>
      </c>
    </row>
    <row r="1114" spans="1:13">
      <c r="A1114" s="71">
        <v>2018</v>
      </c>
      <c r="B1114" s="72" t="s">
        <v>914</v>
      </c>
      <c r="C1114" s="73" t="s">
        <v>932</v>
      </c>
      <c r="D1114" s="9" t="s">
        <v>1398</v>
      </c>
      <c r="E1114" s="9" t="s">
        <v>1383</v>
      </c>
      <c r="F1114" s="74">
        <v>1824687</v>
      </c>
      <c r="G1114" s="75">
        <v>0.20857142857142899</v>
      </c>
      <c r="H1114" s="76">
        <v>3.59107415950281E-4</v>
      </c>
      <c r="I1114" s="75">
        <v>-7.0638774452507699E-2</v>
      </c>
      <c r="J1114" s="75">
        <v>2.00749417769778E-2</v>
      </c>
      <c r="K1114" s="77">
        <v>6.8307221380017796E-2</v>
      </c>
      <c r="L1114" s="75">
        <v>3.4447756261381199</v>
      </c>
      <c r="M1114" s="78">
        <v>6.6472559314260304E-3</v>
      </c>
    </row>
    <row r="1115" spans="1:13">
      <c r="A1115" s="71">
        <v>2018</v>
      </c>
      <c r="B1115" s="72" t="s">
        <v>914</v>
      </c>
      <c r="C1115" s="73" t="s">
        <v>1105</v>
      </c>
      <c r="D1115" s="9" t="s">
        <v>1398</v>
      </c>
      <c r="E1115" s="9" t="s">
        <v>1383</v>
      </c>
      <c r="F1115" s="74">
        <v>1824687</v>
      </c>
      <c r="G1115" s="75">
        <v>0.20857142857142899</v>
      </c>
      <c r="H1115" s="76">
        <v>1.21231563673201E-4</v>
      </c>
      <c r="I1115" s="75">
        <v>1.25277509691747</v>
      </c>
      <c r="J1115" s="75">
        <v>0.33150473363190802</v>
      </c>
      <c r="K1115" s="77">
        <v>7.83661343064843E-2</v>
      </c>
      <c r="L1115" s="75">
        <v>3.9163842931692598</v>
      </c>
      <c r="M1115" s="78">
        <v>1.18781750105411E-2</v>
      </c>
    </row>
    <row r="1116" spans="1:13">
      <c r="A1116" s="71">
        <v>2018</v>
      </c>
      <c r="B1116" s="80" t="s">
        <v>921</v>
      </c>
      <c r="C1116" s="73" t="s">
        <v>1027</v>
      </c>
      <c r="D1116" s="9" t="s">
        <v>1398</v>
      </c>
      <c r="E1116" s="9" t="s">
        <v>1383</v>
      </c>
      <c r="F1116" s="74">
        <v>1824687</v>
      </c>
      <c r="G1116" s="75">
        <v>0.20857142857142899</v>
      </c>
      <c r="H1116" s="76">
        <v>6.12298515616749E-5</v>
      </c>
      <c r="I1116" s="75">
        <v>1.4053752030396101</v>
      </c>
      <c r="J1116" s="75">
        <v>0.357923778938255</v>
      </c>
      <c r="K1116" s="77">
        <v>8.4328746593275897E-2</v>
      </c>
      <c r="L1116" s="75">
        <v>4.2130367934145596</v>
      </c>
      <c r="M1116" s="78">
        <v>1.0829071721432401E-2</v>
      </c>
    </row>
    <row r="1117" spans="1:13">
      <c r="A1117" s="71">
        <v>2018</v>
      </c>
      <c r="B1117" s="72" t="s">
        <v>914</v>
      </c>
      <c r="C1117" s="73" t="s">
        <v>1027</v>
      </c>
      <c r="D1117" s="9" t="s">
        <v>1398</v>
      </c>
      <c r="E1117" s="9" t="s">
        <v>1383</v>
      </c>
      <c r="F1117" s="74">
        <v>1824687</v>
      </c>
      <c r="G1117" s="75">
        <v>0.20857142857142899</v>
      </c>
      <c r="H1117" s="76">
        <v>1.42754422224753E-5</v>
      </c>
      <c r="I1117" s="75">
        <v>1.5716458120133801</v>
      </c>
      <c r="J1117" s="75">
        <v>0.37049154496097603</v>
      </c>
      <c r="K1117" s="77">
        <v>9.7718556381193006E-2</v>
      </c>
      <c r="L1117" s="75">
        <v>4.8454104293654003</v>
      </c>
      <c r="M1117" s="78">
        <v>1.35430354869175E-2</v>
      </c>
    </row>
    <row r="1118" spans="1:13">
      <c r="A1118" s="79">
        <v>2017</v>
      </c>
      <c r="B1118" s="80" t="s">
        <v>921</v>
      </c>
      <c r="C1118" s="73" t="s">
        <v>1005</v>
      </c>
      <c r="D1118" s="9" t="s">
        <v>1399</v>
      </c>
      <c r="E1118" s="9" t="s">
        <v>1383</v>
      </c>
      <c r="F1118" s="74">
        <v>2816912</v>
      </c>
      <c r="G1118" s="75">
        <v>5.0347222222222203E-2</v>
      </c>
      <c r="H1118" s="76">
        <v>9.5322543299774002E-4</v>
      </c>
      <c r="I1118" s="75">
        <v>-0.133923468889037</v>
      </c>
      <c r="J1118" s="75">
        <v>4.0830713740795901E-2</v>
      </c>
      <c r="K1118" s="77">
        <v>3.6665760475690298E-2</v>
      </c>
      <c r="L1118" s="75">
        <v>3.0208043787644998</v>
      </c>
      <c r="M1118" s="78">
        <v>3.3182692926396001E-2</v>
      </c>
    </row>
    <row r="1119" spans="1:13">
      <c r="A1119" s="79">
        <v>2017</v>
      </c>
      <c r="B1119" s="80" t="s">
        <v>921</v>
      </c>
      <c r="C1119" s="73" t="s">
        <v>1005</v>
      </c>
      <c r="D1119" s="9" t="s">
        <v>1400</v>
      </c>
      <c r="E1119" s="9" t="s">
        <v>1383</v>
      </c>
      <c r="F1119" s="74">
        <v>2816957</v>
      </c>
      <c r="G1119" s="75">
        <v>5.2083333333333301E-2</v>
      </c>
      <c r="H1119" s="76">
        <v>8.5883755659050198E-4</v>
      </c>
      <c r="I1119" s="75">
        <v>-0.133659043309415</v>
      </c>
      <c r="J1119" s="75">
        <v>4.0401237974639501E-2</v>
      </c>
      <c r="K1119" s="77">
        <v>3.7289692929442501E-2</v>
      </c>
      <c r="L1119" s="75">
        <v>3.0660889723129001</v>
      </c>
      <c r="M1119" s="78">
        <v>0.169400242203291</v>
      </c>
    </row>
    <row r="1120" spans="1:13">
      <c r="A1120" s="71">
        <v>2018</v>
      </c>
      <c r="B1120" s="80" t="s">
        <v>921</v>
      </c>
      <c r="C1120" s="73" t="s">
        <v>932</v>
      </c>
      <c r="D1120" s="9" t="s">
        <v>1401</v>
      </c>
      <c r="E1120" s="9" t="s">
        <v>1383</v>
      </c>
      <c r="F1120" s="74">
        <v>3404937</v>
      </c>
      <c r="G1120" s="75">
        <v>0.1</v>
      </c>
      <c r="H1120" s="76">
        <v>4.9908862324529496E-4</v>
      </c>
      <c r="I1120" s="75">
        <v>-9.0552954651066303E-2</v>
      </c>
      <c r="J1120" s="75">
        <v>2.63885688790945E-2</v>
      </c>
      <c r="K1120" s="77">
        <v>6.5073792836687294E-2</v>
      </c>
      <c r="L1120" s="75">
        <v>3.3018223297894602</v>
      </c>
      <c r="M1120" s="78">
        <v>3.0619872944531799E-2</v>
      </c>
    </row>
    <row r="1121" spans="1:13">
      <c r="A1121" s="71">
        <v>2018</v>
      </c>
      <c r="B1121" s="72" t="s">
        <v>914</v>
      </c>
      <c r="C1121" s="73" t="s">
        <v>925</v>
      </c>
      <c r="D1121" s="9" t="s">
        <v>1402</v>
      </c>
      <c r="E1121" s="9" t="s">
        <v>1383</v>
      </c>
      <c r="F1121" s="74">
        <v>5458448</v>
      </c>
      <c r="G1121" s="75">
        <v>0.29617834394904502</v>
      </c>
      <c r="H1121" s="76">
        <v>4.8900555688984396E-4</v>
      </c>
      <c r="I1121" s="75">
        <v>1.6645414315475899</v>
      </c>
      <c r="J1121" s="75">
        <v>0.48447775756300299</v>
      </c>
      <c r="K1121" s="77">
        <v>7.2429844706523597E-2</v>
      </c>
      <c r="L1121" s="75">
        <v>3.3106862056762099</v>
      </c>
      <c r="M1121" s="78">
        <v>1.8952379791190601E-2</v>
      </c>
    </row>
    <row r="1122" spans="1:13">
      <c r="A1122" s="71">
        <v>2018</v>
      </c>
      <c r="B1122" s="72" t="s">
        <v>914</v>
      </c>
      <c r="C1122" s="73" t="s">
        <v>925</v>
      </c>
      <c r="D1122" s="9" t="s">
        <v>1403</v>
      </c>
      <c r="E1122" s="9" t="s">
        <v>1383</v>
      </c>
      <c r="F1122" s="74">
        <v>5458452</v>
      </c>
      <c r="G1122" s="75">
        <v>0.29299363057324801</v>
      </c>
      <c r="H1122" s="76">
        <v>7.8256030881598696E-4</v>
      </c>
      <c r="I1122" s="75">
        <v>1.62596216405276</v>
      </c>
      <c r="J1122" s="75">
        <v>0.490571059588779</v>
      </c>
      <c r="K1122" s="77">
        <v>6.7579033520280898E-2</v>
      </c>
      <c r="L1122" s="75">
        <v>3.10648218314034</v>
      </c>
      <c r="M1122" s="78">
        <v>1.8084037648545801E-2</v>
      </c>
    </row>
    <row r="1123" spans="1:13">
      <c r="A1123" s="79">
        <v>2017</v>
      </c>
      <c r="B1123" s="72" t="s">
        <v>914</v>
      </c>
      <c r="C1123" s="73" t="s">
        <v>1005</v>
      </c>
      <c r="D1123" s="9" t="s">
        <v>1404</v>
      </c>
      <c r="E1123" s="9" t="s">
        <v>1383</v>
      </c>
      <c r="F1123" s="74">
        <v>7533147</v>
      </c>
      <c r="G1123" s="75">
        <v>0.48611111111111099</v>
      </c>
      <c r="H1123" s="76">
        <v>7.0671700661460604E-4</v>
      </c>
      <c r="I1123" s="75">
        <v>-6.0561657997441599E-2</v>
      </c>
      <c r="J1123" s="75">
        <v>1.80135495151738E-2</v>
      </c>
      <c r="K1123" s="77">
        <v>3.8486637056634701E-2</v>
      </c>
      <c r="L1123" s="75">
        <v>3.1507544575886199</v>
      </c>
      <c r="M1123" s="78">
        <v>3.30271607794499E-2</v>
      </c>
    </row>
    <row r="1124" spans="1:13">
      <c r="A1124" s="81">
        <v>2019</v>
      </c>
      <c r="B1124" s="80" t="s">
        <v>921</v>
      </c>
      <c r="C1124" s="73" t="s">
        <v>1105</v>
      </c>
      <c r="D1124" s="9" t="s">
        <v>1405</v>
      </c>
      <c r="E1124" s="9" t="s">
        <v>1383</v>
      </c>
      <c r="F1124" s="74">
        <v>7533205</v>
      </c>
      <c r="G1124" s="75">
        <v>0.304979253112033</v>
      </c>
      <c r="H1124" s="76">
        <v>8.5566446470545197E-4</v>
      </c>
      <c r="I1124" s="75">
        <v>-1.2559917815397601</v>
      </c>
      <c r="J1124" s="75">
        <v>0.38012989228907701</v>
      </c>
      <c r="K1124" s="77">
        <v>4.4288706734377098E-2</v>
      </c>
      <c r="L1124" s="75">
        <v>3.0676965036573001</v>
      </c>
      <c r="M1124" s="78">
        <v>2.9637302086902802E-2</v>
      </c>
    </row>
    <row r="1125" spans="1:13">
      <c r="A1125" s="71">
        <v>2018</v>
      </c>
      <c r="B1125" s="80" t="s">
        <v>921</v>
      </c>
      <c r="C1125" s="73" t="s">
        <v>1105</v>
      </c>
      <c r="D1125" s="9" t="s">
        <v>1406</v>
      </c>
      <c r="E1125" s="9" t="s">
        <v>1383</v>
      </c>
      <c r="F1125" s="74">
        <v>8198108</v>
      </c>
      <c r="G1125" s="75">
        <v>0.04</v>
      </c>
      <c r="H1125" s="76">
        <v>3.8179442919080499E-4</v>
      </c>
      <c r="I1125" s="75">
        <v>2.5168619433663402</v>
      </c>
      <c r="J1125" s="75">
        <v>0.71933449174678898</v>
      </c>
      <c r="K1125" s="77">
        <v>6.7564252717536397E-2</v>
      </c>
      <c r="L1125" s="75">
        <v>3.4181704127399999</v>
      </c>
      <c r="M1125" s="78">
        <v>0.29514061097181798</v>
      </c>
    </row>
    <row r="1126" spans="1:13">
      <c r="A1126" s="71">
        <v>2018</v>
      </c>
      <c r="B1126" s="80" t="s">
        <v>921</v>
      </c>
      <c r="C1126" s="73" t="s">
        <v>933</v>
      </c>
      <c r="D1126" s="9" t="s">
        <v>1406</v>
      </c>
      <c r="E1126" s="9" t="s">
        <v>1383</v>
      </c>
      <c r="F1126" s="74">
        <v>8198108</v>
      </c>
      <c r="G1126" s="75">
        <v>0.04</v>
      </c>
      <c r="H1126" s="76">
        <v>2.0563972929947899E-4</v>
      </c>
      <c r="I1126" s="75">
        <v>97.974748962636696</v>
      </c>
      <c r="J1126" s="75">
        <v>26.846318558043802</v>
      </c>
      <c r="K1126" s="77">
        <v>7.3282338474846304E-2</v>
      </c>
      <c r="L1126" s="75">
        <v>3.6868929765022398</v>
      </c>
      <c r="M1126" s="78">
        <v>0.38738012669419902</v>
      </c>
    </row>
    <row r="1127" spans="1:13">
      <c r="A1127" s="71">
        <v>2018</v>
      </c>
      <c r="B1127" s="72" t="s">
        <v>914</v>
      </c>
      <c r="C1127" s="73" t="s">
        <v>918</v>
      </c>
      <c r="D1127" s="9" t="s">
        <v>1407</v>
      </c>
      <c r="E1127" s="9" t="s">
        <v>1383</v>
      </c>
      <c r="F1127" s="74">
        <v>8555397</v>
      </c>
      <c r="G1127" s="75">
        <v>2.57142857142857E-2</v>
      </c>
      <c r="H1127" s="76">
        <v>2.02402334905436E-4</v>
      </c>
      <c r="I1127" s="75">
        <v>-4.7734756090649597</v>
      </c>
      <c r="J1127" s="75">
        <v>1.3047199544205601</v>
      </c>
      <c r="K1127" s="77">
        <v>7.3636532713880404E-2</v>
      </c>
      <c r="L1127" s="75">
        <v>3.6937844817991499</v>
      </c>
      <c r="M1127" s="78">
        <v>0.50180655071205005</v>
      </c>
    </row>
    <row r="1128" spans="1:13">
      <c r="A1128" s="71">
        <v>2018</v>
      </c>
      <c r="B1128" s="80" t="s">
        <v>921</v>
      </c>
      <c r="C1128" s="73" t="s">
        <v>918</v>
      </c>
      <c r="D1128" s="9" t="s">
        <v>1407</v>
      </c>
      <c r="E1128" s="9" t="s">
        <v>1383</v>
      </c>
      <c r="F1128" s="74">
        <v>8555397</v>
      </c>
      <c r="G1128" s="75">
        <v>2.57142857142857E-2</v>
      </c>
      <c r="H1128" s="76">
        <v>4.0128279469609197E-5</v>
      </c>
      <c r="I1128" s="75">
        <v>-5.3868663921264703</v>
      </c>
      <c r="J1128" s="75">
        <v>1.34063350258615</v>
      </c>
      <c r="K1128" s="77">
        <v>8.8132116646071706E-2</v>
      </c>
      <c r="L1128" s="75">
        <v>4.3965494605720004</v>
      </c>
      <c r="M1128" s="78">
        <v>0.63905659189092801</v>
      </c>
    </row>
    <row r="1129" spans="1:13">
      <c r="A1129" s="79">
        <v>2017</v>
      </c>
      <c r="B1129" s="80" t="s">
        <v>921</v>
      </c>
      <c r="C1129" s="73" t="s">
        <v>944</v>
      </c>
      <c r="D1129" s="9" t="s">
        <v>1408</v>
      </c>
      <c r="E1129" s="9" t="s">
        <v>1383</v>
      </c>
      <c r="F1129" s="74">
        <v>10324001</v>
      </c>
      <c r="G1129" s="75">
        <v>6.3008130081300795E-2</v>
      </c>
      <c r="H1129" s="76">
        <v>8.9344925902546995E-4</v>
      </c>
      <c r="I1129" s="75">
        <v>-1.5269825728456099</v>
      </c>
      <c r="J1129" s="75">
        <v>0.46368894406257699</v>
      </c>
      <c r="K1129" s="77">
        <v>4.3126285205942097E-2</v>
      </c>
      <c r="L1129" s="75">
        <v>3.0489301070094701</v>
      </c>
      <c r="M1129" s="78">
        <v>0.10702301789428199</v>
      </c>
    </row>
    <row r="1130" spans="1:13">
      <c r="A1130" s="79">
        <v>2017</v>
      </c>
      <c r="B1130" s="72" t="s">
        <v>914</v>
      </c>
      <c r="C1130" s="73" t="s">
        <v>944</v>
      </c>
      <c r="D1130" s="9" t="s">
        <v>1408</v>
      </c>
      <c r="E1130" s="9" t="s">
        <v>1383</v>
      </c>
      <c r="F1130" s="74">
        <v>10324001</v>
      </c>
      <c r="G1130" s="75">
        <v>6.3008130081300795E-2</v>
      </c>
      <c r="H1130" s="76">
        <v>5.0710696060008895E-4</v>
      </c>
      <c r="I1130" s="75">
        <v>-1.61481648325644</v>
      </c>
      <c r="J1130" s="75">
        <v>0.468768697131275</v>
      </c>
      <c r="K1130" s="77">
        <v>4.7093533567063597E-2</v>
      </c>
      <c r="L1130" s="75">
        <v>3.2949004282423799</v>
      </c>
      <c r="M1130" s="78">
        <v>0.119689314546241</v>
      </c>
    </row>
    <row r="1131" spans="1:13">
      <c r="A1131" s="71">
        <v>2018</v>
      </c>
      <c r="B1131" s="80" t="s">
        <v>921</v>
      </c>
      <c r="C1131" s="73" t="s">
        <v>1027</v>
      </c>
      <c r="D1131" s="9" t="s">
        <v>1409</v>
      </c>
      <c r="E1131" s="9" t="s">
        <v>1383</v>
      </c>
      <c r="F1131" s="74">
        <v>14057715</v>
      </c>
      <c r="G1131" s="75">
        <v>0.32285714285714301</v>
      </c>
      <c r="H1131" s="76">
        <v>5.0859230692482397E-4</v>
      </c>
      <c r="I1131" s="75">
        <v>-1.1648999896833301</v>
      </c>
      <c r="J1131" s="75">
        <v>0.33994529079376301</v>
      </c>
      <c r="K1131" s="77">
        <v>6.4898119230373599E-2</v>
      </c>
      <c r="L1131" s="75">
        <v>3.2936302133411299</v>
      </c>
      <c r="M1131" s="78">
        <v>5.7269447656084597E-2</v>
      </c>
    </row>
    <row r="1132" spans="1:13">
      <c r="A1132" s="71">
        <v>2018</v>
      </c>
      <c r="B1132" s="80" t="s">
        <v>921</v>
      </c>
      <c r="C1132" s="73" t="s">
        <v>1027</v>
      </c>
      <c r="D1132" s="9" t="s">
        <v>1410</v>
      </c>
      <c r="E1132" s="9" t="s">
        <v>1383</v>
      </c>
      <c r="F1132" s="74">
        <v>14057771</v>
      </c>
      <c r="G1132" s="75">
        <v>0.33714285714285702</v>
      </c>
      <c r="H1132" s="76">
        <v>9.4451655023318698E-4</v>
      </c>
      <c r="I1132" s="75">
        <v>-1.0696095108952499</v>
      </c>
      <c r="J1132" s="75">
        <v>0.32755919400080702</v>
      </c>
      <c r="K1132" s="77">
        <v>5.9111124374828003E-2</v>
      </c>
      <c r="L1132" s="75">
        <v>3.02479042777711</v>
      </c>
      <c r="M1132" s="78">
        <v>3.4426615765275899E-2</v>
      </c>
    </row>
    <row r="1133" spans="1:13">
      <c r="A1133" s="79">
        <v>2017</v>
      </c>
      <c r="B1133" s="72" t="s">
        <v>914</v>
      </c>
      <c r="C1133" s="73" t="s">
        <v>996</v>
      </c>
      <c r="D1133" s="9" t="s">
        <v>1410</v>
      </c>
      <c r="E1133" s="9" t="s">
        <v>1383</v>
      </c>
      <c r="F1133" s="74">
        <v>14057771</v>
      </c>
      <c r="G1133" s="75">
        <v>0.33130081300813002</v>
      </c>
      <c r="H1133" s="76">
        <v>8.7838378505695396E-4</v>
      </c>
      <c r="I1133" s="75">
        <v>4.28607297400471E-2</v>
      </c>
      <c r="J1133" s="75">
        <v>1.29901198555876E-2</v>
      </c>
      <c r="K1133" s="77">
        <v>4.3289581686736002E-2</v>
      </c>
      <c r="L1133" s="75">
        <v>3.0563156898854298</v>
      </c>
      <c r="M1133" s="78">
        <v>4.9563153972791204E-3</v>
      </c>
    </row>
    <row r="1134" spans="1:13">
      <c r="A1134" s="71">
        <v>2018</v>
      </c>
      <c r="B1134" s="80" t="s">
        <v>921</v>
      </c>
      <c r="C1134" s="73" t="s">
        <v>1027</v>
      </c>
      <c r="D1134" s="9" t="s">
        <v>1411</v>
      </c>
      <c r="E1134" s="9" t="s">
        <v>1383</v>
      </c>
      <c r="F1134" s="74">
        <v>14057773</v>
      </c>
      <c r="G1134" s="75">
        <v>0.32857142857142901</v>
      </c>
      <c r="H1134" s="76">
        <v>7.5372794455141803E-4</v>
      </c>
      <c r="I1134" s="75">
        <v>-1.1112752538167101</v>
      </c>
      <c r="J1134" s="75">
        <v>0.334205451811948</v>
      </c>
      <c r="K1134" s="77">
        <v>6.1225323768960498E-2</v>
      </c>
      <c r="L1134" s="75">
        <v>3.1227853829111698</v>
      </c>
      <c r="M1134" s="78">
        <v>3.7014163925869703E-2</v>
      </c>
    </row>
    <row r="1135" spans="1:13">
      <c r="A1135" s="71">
        <v>2018</v>
      </c>
      <c r="B1135" s="80" t="s">
        <v>921</v>
      </c>
      <c r="C1135" s="73" t="s">
        <v>933</v>
      </c>
      <c r="D1135" s="9" t="s">
        <v>1412</v>
      </c>
      <c r="E1135" s="9" t="s">
        <v>1383</v>
      </c>
      <c r="F1135" s="74">
        <v>15432163</v>
      </c>
      <c r="G1135" s="75">
        <v>0.38571428571428601</v>
      </c>
      <c r="H1135" s="76">
        <v>9.2130238812371604E-4</v>
      </c>
      <c r="I1135" s="75">
        <v>-45.782283094703502</v>
      </c>
      <c r="J1135" s="75">
        <v>13.9919913868025</v>
      </c>
      <c r="K1135" s="77">
        <v>5.93445445739691E-2</v>
      </c>
      <c r="L1135" s="75">
        <v>3.0355978030936401</v>
      </c>
      <c r="M1135" s="78">
        <v>5.1541140919245901E-2</v>
      </c>
    </row>
    <row r="1136" spans="1:13">
      <c r="A1136" s="71">
        <v>2018</v>
      </c>
      <c r="B1136" s="80" t="s">
        <v>921</v>
      </c>
      <c r="C1136" s="73" t="s">
        <v>1105</v>
      </c>
      <c r="D1136" s="9" t="s">
        <v>1412</v>
      </c>
      <c r="E1136" s="9" t="s">
        <v>1383</v>
      </c>
      <c r="F1136" s="74">
        <v>15432163</v>
      </c>
      <c r="G1136" s="75">
        <v>0.38571428571428601</v>
      </c>
      <c r="H1136" s="76">
        <v>2.8862960588042102E-4</v>
      </c>
      <c r="I1136" s="75">
        <v>-1.3262224277769901</v>
      </c>
      <c r="J1136" s="75">
        <v>0.37172109075238702</v>
      </c>
      <c r="K1136" s="77">
        <v>7.0155415401794E-2</v>
      </c>
      <c r="L1136" s="75">
        <v>3.5396591236547001</v>
      </c>
      <c r="M1136" s="78">
        <v>4.99336182625102E-2</v>
      </c>
    </row>
    <row r="1137" spans="1:13">
      <c r="A1137" s="71">
        <v>2018</v>
      </c>
      <c r="B1137" s="72" t="s">
        <v>914</v>
      </c>
      <c r="C1137" s="73" t="s">
        <v>996</v>
      </c>
      <c r="D1137" s="9" t="s">
        <v>1413</v>
      </c>
      <c r="E1137" s="9" t="s">
        <v>1383</v>
      </c>
      <c r="F1137" s="74">
        <v>17490145</v>
      </c>
      <c r="G1137" s="75">
        <v>0.121019108280255</v>
      </c>
      <c r="H1137" s="76">
        <v>6.6141226698727799E-4</v>
      </c>
      <c r="I1137" s="75">
        <v>-6.6530349488599497E-2</v>
      </c>
      <c r="J1137" s="75">
        <v>1.9810482012066099E-2</v>
      </c>
      <c r="K1137" s="77">
        <v>6.9317674651965297E-2</v>
      </c>
      <c r="L1137" s="75">
        <v>3.1795277546362901</v>
      </c>
      <c r="M1137" s="78">
        <v>5.88402781968555E-2</v>
      </c>
    </row>
    <row r="1138" spans="1:13">
      <c r="A1138" s="81">
        <v>2019</v>
      </c>
      <c r="B1138" s="80" t="s">
        <v>921</v>
      </c>
      <c r="C1138" s="73" t="s">
        <v>924</v>
      </c>
      <c r="D1138" s="9" t="s">
        <v>1414</v>
      </c>
      <c r="E1138" s="9" t="s">
        <v>1383</v>
      </c>
      <c r="F1138" s="74">
        <v>18121854</v>
      </c>
      <c r="G1138" s="75">
        <v>0.22325581395348801</v>
      </c>
      <c r="H1138" s="76">
        <v>8.8516778971602702E-4</v>
      </c>
      <c r="I1138" s="75">
        <v>-27.196152526265099</v>
      </c>
      <c r="J1138" s="75">
        <v>8.2635125143140797</v>
      </c>
      <c r="K1138" s="77">
        <v>4.9130753510041897E-2</v>
      </c>
      <c r="L1138" s="75">
        <v>3.0529743979566</v>
      </c>
      <c r="M1138" s="78">
        <v>6.1454380329912198E-2</v>
      </c>
    </row>
    <row r="1139" spans="1:13">
      <c r="A1139" s="81">
        <v>2019</v>
      </c>
      <c r="B1139" s="80" t="s">
        <v>921</v>
      </c>
      <c r="C1139" s="73" t="s">
        <v>957</v>
      </c>
      <c r="D1139" s="9" t="s">
        <v>1414</v>
      </c>
      <c r="E1139" s="9" t="s">
        <v>1383</v>
      </c>
      <c r="F1139" s="74">
        <v>18121854</v>
      </c>
      <c r="G1139" s="75">
        <v>0.22325581395348801</v>
      </c>
      <c r="H1139" s="76">
        <v>4.6234570753701001E-4</v>
      </c>
      <c r="I1139" s="75">
        <v>-1.3952591172706399</v>
      </c>
      <c r="J1139" s="75">
        <v>0.40313038660320999</v>
      </c>
      <c r="K1139" s="77">
        <v>5.4192326647848503E-2</v>
      </c>
      <c r="L1139" s="75">
        <v>3.33503317004913</v>
      </c>
      <c r="M1139" s="78">
        <v>5.1648045523973403E-2</v>
      </c>
    </row>
    <row r="1140" spans="1:13">
      <c r="A1140" s="71">
        <v>2018</v>
      </c>
      <c r="B1140" s="72" t="s">
        <v>914</v>
      </c>
      <c r="C1140" s="73" t="s">
        <v>915</v>
      </c>
      <c r="D1140" s="9" t="s">
        <v>1415</v>
      </c>
      <c r="E1140" s="9" t="s">
        <v>1383</v>
      </c>
      <c r="F1140" s="74">
        <v>21527153</v>
      </c>
      <c r="G1140" s="75">
        <v>0.43142857142857099</v>
      </c>
      <c r="H1140" s="76">
        <v>7.9012352601409101E-4</v>
      </c>
      <c r="I1140" s="75">
        <v>38.740852862040498</v>
      </c>
      <c r="J1140" s="75">
        <v>11.6813402078321</v>
      </c>
      <c r="K1140" s="77">
        <v>6.0916989607666602E-2</v>
      </c>
      <c r="L1140" s="75">
        <v>3.10230500684554</v>
      </c>
      <c r="M1140" s="78">
        <v>4.4845967724867999E-2</v>
      </c>
    </row>
    <row r="1141" spans="1:13">
      <c r="A1141" s="81">
        <v>2019</v>
      </c>
      <c r="B1141" s="72" t="s">
        <v>914</v>
      </c>
      <c r="C1141" s="73" t="s">
        <v>936</v>
      </c>
      <c r="D1141" s="9" t="s">
        <v>1416</v>
      </c>
      <c r="E1141" s="9" t="s">
        <v>1383</v>
      </c>
      <c r="F1141" s="74">
        <v>22755745</v>
      </c>
      <c r="G1141" s="75">
        <v>0.48132780082987597</v>
      </c>
      <c r="H1141" s="76">
        <v>3.0714903403539001E-4</v>
      </c>
      <c r="I1141" s="75">
        <v>1.87523326061935</v>
      </c>
      <c r="J1141" s="75">
        <v>0.52503599009839796</v>
      </c>
      <c r="K1141" s="77">
        <v>5.1555160210101002E-2</v>
      </c>
      <c r="L1141" s="75">
        <v>3.5126508461714101</v>
      </c>
      <c r="M1141" s="78">
        <v>1.40164758001454E-2</v>
      </c>
    </row>
    <row r="1142" spans="1:13">
      <c r="A1142" s="71">
        <v>2018</v>
      </c>
      <c r="B1142" s="80" t="s">
        <v>921</v>
      </c>
      <c r="C1142" s="73" t="s">
        <v>918</v>
      </c>
      <c r="D1142" s="9" t="s">
        <v>1417</v>
      </c>
      <c r="E1142" s="9" t="s">
        <v>1383</v>
      </c>
      <c r="F1142" s="74">
        <v>24397461</v>
      </c>
      <c r="G1142" s="75">
        <v>2.57142857142857E-2</v>
      </c>
      <c r="H1142" s="76">
        <v>1.5306311190411799E-4</v>
      </c>
      <c r="I1142" s="75">
        <v>-6.0795193132833498</v>
      </c>
      <c r="J1142" s="75">
        <v>1.6346977492133701</v>
      </c>
      <c r="K1142" s="77">
        <v>7.59934336142256E-2</v>
      </c>
      <c r="L1142" s="75">
        <v>3.8151294613381501</v>
      </c>
      <c r="M1142" s="78">
        <v>0.394751246160226</v>
      </c>
    </row>
    <row r="1143" spans="1:13">
      <c r="A1143" s="71">
        <v>2018</v>
      </c>
      <c r="B1143" s="72" t="s">
        <v>914</v>
      </c>
      <c r="C1143" s="73" t="s">
        <v>932</v>
      </c>
      <c r="D1143" s="9" t="s">
        <v>1418</v>
      </c>
      <c r="E1143" s="9" t="s">
        <v>1383</v>
      </c>
      <c r="F1143" s="74">
        <v>24614733</v>
      </c>
      <c r="G1143" s="75">
        <v>2.57142857142857E-2</v>
      </c>
      <c r="H1143" s="76">
        <v>5.8084037121610701E-4</v>
      </c>
      <c r="I1143" s="75">
        <v>0.18814007734355401</v>
      </c>
      <c r="J1143" s="75">
        <v>5.5386405033582803E-2</v>
      </c>
      <c r="K1143" s="77">
        <v>6.3808601136651003E-2</v>
      </c>
      <c r="L1143" s="75">
        <v>3.2359432056911301</v>
      </c>
      <c r="M1143" s="78">
        <v>0.165754764767507</v>
      </c>
    </row>
    <row r="1144" spans="1:13">
      <c r="A1144" s="71">
        <v>2018</v>
      </c>
      <c r="B1144" s="72" t="s">
        <v>914</v>
      </c>
      <c r="C1144" s="73" t="s">
        <v>944</v>
      </c>
      <c r="D1144" s="9" t="s">
        <v>1419</v>
      </c>
      <c r="E1144" s="9" t="s">
        <v>1383</v>
      </c>
      <c r="F1144" s="74">
        <v>25240612</v>
      </c>
      <c r="G1144" s="75">
        <v>0.30254777070063699</v>
      </c>
      <c r="H1144" s="76">
        <v>8.9935262902113701E-4</v>
      </c>
      <c r="I1144" s="75">
        <v>2.3846946924736399</v>
      </c>
      <c r="J1144" s="75">
        <v>0.72756105915959302</v>
      </c>
      <c r="K1144" s="77">
        <v>6.6138300574180103E-2</v>
      </c>
      <c r="L1144" s="75">
        <v>3.0460699914584501</v>
      </c>
      <c r="M1144" s="78">
        <v>7.6972490516606096E-2</v>
      </c>
    </row>
    <row r="1145" spans="1:13">
      <c r="A1145" s="79">
        <v>2017</v>
      </c>
      <c r="B1145" s="80" t="s">
        <v>921</v>
      </c>
      <c r="C1145" s="73" t="s">
        <v>996</v>
      </c>
      <c r="D1145" s="9" t="s">
        <v>1420</v>
      </c>
      <c r="E1145" s="9" t="s">
        <v>1383</v>
      </c>
      <c r="F1145" s="74">
        <v>26122413</v>
      </c>
      <c r="G1145" s="75">
        <v>3.4552845528455299E-2</v>
      </c>
      <c r="H1145" s="76">
        <v>8.2659594143542296E-4</v>
      </c>
      <c r="I1145" s="75">
        <v>0.109520764369295</v>
      </c>
      <c r="J1145" s="75">
        <v>3.3047413202976599E-2</v>
      </c>
      <c r="K1145" s="77">
        <v>4.3664067505018403E-2</v>
      </c>
      <c r="L1145" s="75">
        <v>3.08270673142369</v>
      </c>
      <c r="M1145" s="78">
        <v>0.20468543535946099</v>
      </c>
    </row>
    <row r="1146" spans="1:13">
      <c r="A1146" s="79">
        <v>2017</v>
      </c>
      <c r="B1146" s="80" t="s">
        <v>921</v>
      </c>
      <c r="C1146" s="73" t="s">
        <v>996</v>
      </c>
      <c r="D1146" s="9" t="s">
        <v>1421</v>
      </c>
      <c r="E1146" s="9" t="s">
        <v>1383</v>
      </c>
      <c r="F1146" s="74">
        <v>26122415</v>
      </c>
      <c r="G1146" s="75">
        <v>3.4552845528455299E-2</v>
      </c>
      <c r="H1146" s="76">
        <v>8.2659594143542296E-4</v>
      </c>
      <c r="I1146" s="75">
        <v>0.109520764369295</v>
      </c>
      <c r="J1146" s="75">
        <v>3.3047413202976599E-2</v>
      </c>
      <c r="K1146" s="77">
        <v>4.3664067505018403E-2</v>
      </c>
      <c r="L1146" s="75">
        <v>3.08270673142369</v>
      </c>
      <c r="M1146" s="78">
        <v>0.20181347437792899</v>
      </c>
    </row>
    <row r="1147" spans="1:13">
      <c r="A1147" s="71">
        <v>2018</v>
      </c>
      <c r="B1147" s="72" t="s">
        <v>914</v>
      </c>
      <c r="C1147" s="73" t="s">
        <v>918</v>
      </c>
      <c r="D1147" s="9" t="s">
        <v>1422</v>
      </c>
      <c r="E1147" s="9" t="s">
        <v>1383</v>
      </c>
      <c r="F1147" s="74">
        <v>26400470</v>
      </c>
      <c r="G1147" s="75">
        <v>0.125714285714286</v>
      </c>
      <c r="H1147" s="76">
        <v>7.2602555244036498E-4</v>
      </c>
      <c r="I1147" s="75">
        <v>2.08343123458901</v>
      </c>
      <c r="J1147" s="75">
        <v>0.62401148005638396</v>
      </c>
      <c r="K1147" s="77">
        <v>6.1712965174496898E-2</v>
      </c>
      <c r="L1147" s="75">
        <v>3.1390480940539498</v>
      </c>
      <c r="M1147" s="78">
        <v>2.35418415380588E-2</v>
      </c>
    </row>
    <row r="1148" spans="1:13">
      <c r="A1148" s="71">
        <v>2018</v>
      </c>
      <c r="B1148" s="80" t="s">
        <v>921</v>
      </c>
      <c r="C1148" s="73" t="s">
        <v>918</v>
      </c>
      <c r="D1148" s="9" t="s">
        <v>1422</v>
      </c>
      <c r="E1148" s="9" t="s">
        <v>1383</v>
      </c>
      <c r="F1148" s="74">
        <v>26400470</v>
      </c>
      <c r="G1148" s="75">
        <v>0.125714285714286</v>
      </c>
      <c r="H1148" s="76">
        <v>6.1161389343212299E-4</v>
      </c>
      <c r="I1148" s="75">
        <v>2.1466789047764099</v>
      </c>
      <c r="J1148" s="75">
        <v>0.63521023445434799</v>
      </c>
      <c r="K1148" s="77">
        <v>6.3178125367094398E-2</v>
      </c>
      <c r="L1148" s="75">
        <v>3.2135226577064602</v>
      </c>
      <c r="M1148" s="78">
        <v>2.4992877908172201E-2</v>
      </c>
    </row>
    <row r="1149" spans="1:13">
      <c r="A1149" s="79">
        <v>2017</v>
      </c>
      <c r="B1149" s="80" t="s">
        <v>921</v>
      </c>
      <c r="C1149" s="73" t="s">
        <v>1005</v>
      </c>
      <c r="D1149" s="9" t="s">
        <v>1423</v>
      </c>
      <c r="E1149" s="9" t="s">
        <v>1383</v>
      </c>
      <c r="F1149" s="74">
        <v>27893316</v>
      </c>
      <c r="G1149" s="75">
        <v>0.109375</v>
      </c>
      <c r="H1149" s="76">
        <v>6.9844303092394096E-5</v>
      </c>
      <c r="I1149" s="75">
        <v>-0.123749179336654</v>
      </c>
      <c r="J1149" s="75">
        <v>3.14865635832303E-2</v>
      </c>
      <c r="K1149" s="77">
        <v>5.2221239628980301E-2</v>
      </c>
      <c r="L1149" s="75">
        <v>4.1558690116891999</v>
      </c>
      <c r="M1149" s="78">
        <v>6.3953520497493394E-2</v>
      </c>
    </row>
    <row r="1150" spans="1:13">
      <c r="A1150" s="79">
        <v>2017</v>
      </c>
      <c r="B1150" s="80" t="s">
        <v>921</v>
      </c>
      <c r="C1150" s="73" t="s">
        <v>1005</v>
      </c>
      <c r="D1150" s="9" t="s">
        <v>1424</v>
      </c>
      <c r="E1150" s="9" t="s">
        <v>1383</v>
      </c>
      <c r="F1150" s="74">
        <v>27893378</v>
      </c>
      <c r="G1150" s="75">
        <v>0.10763888888888901</v>
      </c>
      <c r="H1150" s="76">
        <v>7.9619640686877505E-5</v>
      </c>
      <c r="I1150" s="75">
        <v>-0.124547739659293</v>
      </c>
      <c r="J1150" s="75">
        <v>3.1933685129448698E-2</v>
      </c>
      <c r="K1150" s="77">
        <v>5.14472723807783E-2</v>
      </c>
      <c r="L1150" s="75">
        <v>4.0989797866622304</v>
      </c>
      <c r="M1150" s="78">
        <v>0.15142023671208599</v>
      </c>
    </row>
    <row r="1151" spans="1:13">
      <c r="A1151" s="71">
        <v>2018</v>
      </c>
      <c r="B1151" s="72" t="s">
        <v>914</v>
      </c>
      <c r="C1151" s="73" t="s">
        <v>936</v>
      </c>
      <c r="D1151" s="9" t="s">
        <v>1425</v>
      </c>
      <c r="E1151" s="9" t="s">
        <v>1383</v>
      </c>
      <c r="F1151" s="74">
        <v>29991862</v>
      </c>
      <c r="G1151" s="75">
        <v>4.8571428571428599E-2</v>
      </c>
      <c r="H1151" s="76">
        <v>7.9787435958950104E-4</v>
      </c>
      <c r="I1151" s="75">
        <v>-2.98519993717992</v>
      </c>
      <c r="J1151" s="75">
        <v>0.90081419416129505</v>
      </c>
      <c r="K1151" s="77">
        <v>6.0825103088796698E-2</v>
      </c>
      <c r="L1151" s="75">
        <v>3.0980654911466399</v>
      </c>
      <c r="M1151" s="78">
        <v>0.212132221346014</v>
      </c>
    </row>
    <row r="1152" spans="1:13">
      <c r="A1152" s="71">
        <v>2018</v>
      </c>
      <c r="B1152" s="80" t="s">
        <v>921</v>
      </c>
      <c r="C1152" s="73" t="s">
        <v>936</v>
      </c>
      <c r="D1152" s="9" t="s">
        <v>1425</v>
      </c>
      <c r="E1152" s="9" t="s">
        <v>1383</v>
      </c>
      <c r="F1152" s="74">
        <v>29991862</v>
      </c>
      <c r="G1152" s="75">
        <v>4.8571428571428599E-2</v>
      </c>
      <c r="H1152" s="76">
        <v>7.8387367085674898E-4</v>
      </c>
      <c r="I1152" s="75">
        <v>-3.0734395995220201</v>
      </c>
      <c r="J1152" s="75">
        <v>0.92718064858312199</v>
      </c>
      <c r="K1152" s="77">
        <v>6.0858256981248998E-2</v>
      </c>
      <c r="L1152" s="75">
        <v>3.1057539226095998</v>
      </c>
      <c r="M1152" s="78">
        <v>0.22485842134858999</v>
      </c>
    </row>
    <row r="1153" spans="1:13">
      <c r="A1153" s="71">
        <v>2018</v>
      </c>
      <c r="B1153" s="80" t="s">
        <v>921</v>
      </c>
      <c r="C1153" s="73" t="s">
        <v>915</v>
      </c>
      <c r="D1153" s="9" t="s">
        <v>1425</v>
      </c>
      <c r="E1153" s="9" t="s">
        <v>1383</v>
      </c>
      <c r="F1153" s="74">
        <v>29991862</v>
      </c>
      <c r="G1153" s="75">
        <v>4.8571428571428599E-2</v>
      </c>
      <c r="H1153" s="76">
        <v>6.3973138844941602E-4</v>
      </c>
      <c r="I1153" s="75">
        <v>-94.716774108064001</v>
      </c>
      <c r="J1153" s="75">
        <v>28.123719554349101</v>
      </c>
      <c r="K1153" s="77">
        <v>6.2758422526409993E-2</v>
      </c>
      <c r="L1153" s="75">
        <v>3.19400234008133</v>
      </c>
      <c r="M1153" s="78">
        <v>0.26314753870288499</v>
      </c>
    </row>
    <row r="1154" spans="1:13">
      <c r="A1154" s="71">
        <v>2018</v>
      </c>
      <c r="B1154" s="72" t="s">
        <v>914</v>
      </c>
      <c r="C1154" s="73" t="s">
        <v>933</v>
      </c>
      <c r="D1154" s="9" t="s">
        <v>1425</v>
      </c>
      <c r="E1154" s="9" t="s">
        <v>1383</v>
      </c>
      <c r="F1154" s="74">
        <v>29991862</v>
      </c>
      <c r="G1154" s="75">
        <v>4.8571428571428599E-2</v>
      </c>
      <c r="H1154" s="76">
        <v>3.0282969103051602E-4</v>
      </c>
      <c r="I1154" s="75">
        <v>-85.985587518714794</v>
      </c>
      <c r="J1154" s="75">
        <v>24.146938277379601</v>
      </c>
      <c r="K1154" s="77">
        <v>6.98956228658483E-2</v>
      </c>
      <c r="L1154" s="75">
        <v>3.5188015465479099</v>
      </c>
      <c r="M1154" s="78">
        <v>0.31497789898601503</v>
      </c>
    </row>
    <row r="1155" spans="1:13">
      <c r="A1155" s="71">
        <v>2018</v>
      </c>
      <c r="B1155" s="72" t="s">
        <v>914</v>
      </c>
      <c r="C1155" s="73" t="s">
        <v>1105</v>
      </c>
      <c r="D1155" s="9" t="s">
        <v>1425</v>
      </c>
      <c r="E1155" s="9" t="s">
        <v>1383</v>
      </c>
      <c r="F1155" s="74">
        <v>29991862</v>
      </c>
      <c r="G1155" s="75">
        <v>4.8571428571428599E-2</v>
      </c>
      <c r="H1155" s="76">
        <v>2.1682493295033901E-4</v>
      </c>
      <c r="I1155" s="75">
        <v>-2.4947480533665001</v>
      </c>
      <c r="J1155" s="75">
        <v>0.68497026976217201</v>
      </c>
      <c r="K1155" s="77">
        <v>7.2998846355962196E-2</v>
      </c>
      <c r="L1155" s="75">
        <v>3.6638907792362798</v>
      </c>
      <c r="M1155" s="78">
        <v>0.306114080428462</v>
      </c>
    </row>
    <row r="1156" spans="1:13">
      <c r="A1156" s="71">
        <v>2018</v>
      </c>
      <c r="B1156" s="72" t="s">
        <v>914</v>
      </c>
      <c r="C1156" s="73" t="s">
        <v>918</v>
      </c>
      <c r="D1156" s="9" t="s">
        <v>1425</v>
      </c>
      <c r="E1156" s="9" t="s">
        <v>1383</v>
      </c>
      <c r="F1156" s="74">
        <v>29991862</v>
      </c>
      <c r="G1156" s="75">
        <v>4.8571428571428599E-2</v>
      </c>
      <c r="H1156" s="76">
        <v>1.9279746738542301E-4</v>
      </c>
      <c r="I1156" s="75">
        <v>-3.7907195133381402</v>
      </c>
      <c r="J1156" s="75">
        <v>1.0328304887749</v>
      </c>
      <c r="K1156" s="77">
        <v>7.4086581388252096E-2</v>
      </c>
      <c r="L1156" s="75">
        <v>3.7148986753489601</v>
      </c>
      <c r="M1156" s="78">
        <v>0.271987584717168</v>
      </c>
    </row>
    <row r="1157" spans="1:13">
      <c r="A1157" s="71">
        <v>2018</v>
      </c>
      <c r="B1157" s="80" t="s">
        <v>921</v>
      </c>
      <c r="C1157" s="73" t="s">
        <v>918</v>
      </c>
      <c r="D1157" s="9" t="s">
        <v>1425</v>
      </c>
      <c r="E1157" s="9" t="s">
        <v>1383</v>
      </c>
      <c r="F1157" s="74">
        <v>29991862</v>
      </c>
      <c r="G1157" s="75">
        <v>4.8571428571428599E-2</v>
      </c>
      <c r="H1157" s="76">
        <v>1.66878160450632E-4</v>
      </c>
      <c r="I1157" s="75">
        <v>-3.9427770031978802</v>
      </c>
      <c r="J1157" s="75">
        <v>1.06595239757701</v>
      </c>
      <c r="K1157" s="77">
        <v>7.5201235216000806E-2</v>
      </c>
      <c r="L1157" s="75">
        <v>3.7776004962530099</v>
      </c>
      <c r="M1157" s="78">
        <v>0.294245756502583</v>
      </c>
    </row>
    <row r="1158" spans="1:13">
      <c r="A1158" s="71">
        <v>2018</v>
      </c>
      <c r="B1158" s="72" t="s">
        <v>914</v>
      </c>
      <c r="C1158" s="73" t="s">
        <v>1027</v>
      </c>
      <c r="D1158" s="9" t="s">
        <v>1425</v>
      </c>
      <c r="E1158" s="9" t="s">
        <v>1383</v>
      </c>
      <c r="F1158" s="74">
        <v>29991862</v>
      </c>
      <c r="G1158" s="75">
        <v>4.8571428571428599E-2</v>
      </c>
      <c r="H1158" s="76">
        <v>1.1653934580743E-4</v>
      </c>
      <c r="I1158" s="75">
        <v>-2.9299379383986701</v>
      </c>
      <c r="J1158" s="75">
        <v>0.77344566306334095</v>
      </c>
      <c r="K1158" s="77">
        <v>7.8728967458561602E-2</v>
      </c>
      <c r="L1158" s="75">
        <v>3.9335274241471998</v>
      </c>
      <c r="M1158" s="78">
        <v>0.30587918551953802</v>
      </c>
    </row>
    <row r="1159" spans="1:13">
      <c r="A1159" s="71">
        <v>2018</v>
      </c>
      <c r="B1159" s="72" t="s">
        <v>914</v>
      </c>
      <c r="C1159" s="73" t="s">
        <v>915</v>
      </c>
      <c r="D1159" s="9" t="s">
        <v>1425</v>
      </c>
      <c r="E1159" s="9" t="s">
        <v>1383</v>
      </c>
      <c r="F1159" s="74">
        <v>29991862</v>
      </c>
      <c r="G1159" s="75">
        <v>4.8571428571428599E-2</v>
      </c>
      <c r="H1159" s="76">
        <v>5.5095383060695401E-5</v>
      </c>
      <c r="I1159" s="75">
        <v>-111.183322806836</v>
      </c>
      <c r="J1159" s="75">
        <v>28.0999392557069</v>
      </c>
      <c r="K1159" s="77">
        <v>8.5575458790367806E-2</v>
      </c>
      <c r="L1159" s="75">
        <v>4.2588847930769704</v>
      </c>
      <c r="M1159" s="78">
        <v>0.36259750713626698</v>
      </c>
    </row>
    <row r="1160" spans="1:13">
      <c r="A1160" s="81">
        <v>2019</v>
      </c>
      <c r="B1160" s="72" t="s">
        <v>914</v>
      </c>
      <c r="C1160" s="73" t="s">
        <v>915</v>
      </c>
      <c r="D1160" s="9" t="s">
        <v>1426</v>
      </c>
      <c r="E1160" s="9" t="s">
        <v>1383</v>
      </c>
      <c r="F1160" s="74">
        <v>31591353</v>
      </c>
      <c r="G1160" s="75">
        <v>4.9382716049382699E-2</v>
      </c>
      <c r="H1160" s="76">
        <v>7.6690558072830802E-4</v>
      </c>
      <c r="I1160" s="75">
        <v>151.96413668590901</v>
      </c>
      <c r="J1160" s="75">
        <v>45.558202855225801</v>
      </c>
      <c r="K1160" s="77">
        <v>4.4754650973532498E-2</v>
      </c>
      <c r="L1160" s="75">
        <v>3.11525810188262</v>
      </c>
      <c r="M1160" s="78">
        <v>4.3491502377631198E-2</v>
      </c>
    </row>
    <row r="1161" spans="1:13">
      <c r="A1161" s="79">
        <v>2017</v>
      </c>
      <c r="B1161" s="80" t="s">
        <v>921</v>
      </c>
      <c r="C1161" s="73" t="s">
        <v>979</v>
      </c>
      <c r="D1161" s="9" t="s">
        <v>1427</v>
      </c>
      <c r="E1161" s="9" t="s">
        <v>1383</v>
      </c>
      <c r="F1161" s="74">
        <v>33165351</v>
      </c>
      <c r="G1161" s="75">
        <v>0.23784722222222199</v>
      </c>
      <c r="H1161" s="76">
        <v>6.6374126468185101E-4</v>
      </c>
      <c r="I1161" s="75">
        <v>1.4933371744471899</v>
      </c>
      <c r="J1161" s="75">
        <v>0.44216748191313099</v>
      </c>
      <c r="K1161" s="77">
        <v>3.8830943085536501E-2</v>
      </c>
      <c r="L1161" s="75">
        <v>3.1780011815043498</v>
      </c>
      <c r="M1161" s="78">
        <v>9.5756252653086196E-3</v>
      </c>
    </row>
    <row r="1162" spans="1:13">
      <c r="A1162" s="81">
        <v>2019</v>
      </c>
      <c r="B1162" s="80" t="s">
        <v>921</v>
      </c>
      <c r="C1162" s="73" t="s">
        <v>915</v>
      </c>
      <c r="D1162" s="9" t="s">
        <v>1428</v>
      </c>
      <c r="E1162" s="9" t="s">
        <v>1383</v>
      </c>
      <c r="F1162" s="74">
        <v>33930986</v>
      </c>
      <c r="G1162" s="75">
        <v>9.0534979423868303E-2</v>
      </c>
      <c r="H1162" s="76">
        <v>9.22158425475337E-4</v>
      </c>
      <c r="I1162" s="75">
        <v>-111.448197178423</v>
      </c>
      <c r="J1162" s="75">
        <v>33.934748707773899</v>
      </c>
      <c r="K1162" s="77">
        <v>4.3415799106485402E-2</v>
      </c>
      <c r="L1162" s="75">
        <v>3.0351944613767001</v>
      </c>
      <c r="M1162" s="78">
        <v>9.6536963118543706E-2</v>
      </c>
    </row>
    <row r="1163" spans="1:13">
      <c r="A1163" s="81">
        <v>2019</v>
      </c>
      <c r="B1163" s="72" t="s">
        <v>914</v>
      </c>
      <c r="C1163" s="73" t="s">
        <v>924</v>
      </c>
      <c r="D1163" s="9" t="s">
        <v>1429</v>
      </c>
      <c r="E1163" s="9" t="s">
        <v>1383</v>
      </c>
      <c r="F1163" s="74">
        <v>35008316</v>
      </c>
      <c r="G1163" s="75">
        <v>2.09302325581395E-2</v>
      </c>
      <c r="H1163" s="76">
        <v>9.3608421357740295E-4</v>
      </c>
      <c r="I1163" s="75">
        <v>88.5083178606628</v>
      </c>
      <c r="J1163" s="75">
        <v>26.997582737091701</v>
      </c>
      <c r="K1163" s="77">
        <v>4.8760714475468703E-2</v>
      </c>
      <c r="L1163" s="75">
        <v>3.0286850787760198</v>
      </c>
      <c r="M1163" s="78">
        <v>0.65559905023238796</v>
      </c>
    </row>
    <row r="1164" spans="1:13">
      <c r="A1164" s="81">
        <v>2019</v>
      </c>
      <c r="B1164" s="72" t="s">
        <v>914</v>
      </c>
      <c r="C1164" s="73" t="s">
        <v>924</v>
      </c>
      <c r="D1164" s="9" t="s">
        <v>1430</v>
      </c>
      <c r="E1164" s="9" t="s">
        <v>1383</v>
      </c>
      <c r="F1164" s="74">
        <v>35423576</v>
      </c>
      <c r="G1164" s="75">
        <v>1.3953488372093001E-2</v>
      </c>
      <c r="H1164" s="76">
        <v>1.0217138966826601E-4</v>
      </c>
      <c r="I1164" s="75">
        <v>106.156482060587</v>
      </c>
      <c r="J1164" s="75">
        <v>27.711304195007401</v>
      </c>
      <c r="K1164" s="77">
        <v>6.5978638701959996E-2</v>
      </c>
      <c r="L1164" s="75">
        <v>3.9906706995899599</v>
      </c>
      <c r="M1164" s="78">
        <v>0.58405454643557597</v>
      </c>
    </row>
    <row r="1165" spans="1:13">
      <c r="A1165" s="81">
        <v>2019</v>
      </c>
      <c r="B1165" s="80" t="s">
        <v>921</v>
      </c>
      <c r="C1165" s="73" t="s">
        <v>924</v>
      </c>
      <c r="D1165" s="9" t="s">
        <v>1430</v>
      </c>
      <c r="E1165" s="9" t="s">
        <v>1383</v>
      </c>
      <c r="F1165" s="74">
        <v>35423576</v>
      </c>
      <c r="G1165" s="75">
        <v>1.3953488372093001E-2</v>
      </c>
      <c r="H1165" s="76">
        <v>8.8822930223666499E-5</v>
      </c>
      <c r="I1165" s="75">
        <v>111.506269067574</v>
      </c>
      <c r="J1165" s="75">
        <v>28.896577375187</v>
      </c>
      <c r="K1165" s="77">
        <v>6.6913693000790003E-2</v>
      </c>
      <c r="L1165" s="75">
        <v>4.0514749037701101</v>
      </c>
      <c r="M1165" s="78">
        <v>0.64440506120349805</v>
      </c>
    </row>
    <row r="1166" spans="1:13">
      <c r="A1166" s="71">
        <v>2018</v>
      </c>
      <c r="B1166" s="80" t="s">
        <v>921</v>
      </c>
      <c r="C1166" s="73" t="s">
        <v>930</v>
      </c>
      <c r="D1166" s="9" t="s">
        <v>1431</v>
      </c>
      <c r="E1166" s="9" t="s">
        <v>1383</v>
      </c>
      <c r="F1166" s="74">
        <v>36159939</v>
      </c>
      <c r="G1166" s="75">
        <v>0.08</v>
      </c>
      <c r="H1166" s="76">
        <v>6.5210717894379801E-4</v>
      </c>
      <c r="I1166" s="75">
        <v>0.103243058308729</v>
      </c>
      <c r="J1166" s="75">
        <v>3.07006383169059E-2</v>
      </c>
      <c r="K1166" s="77">
        <v>6.2579439296554004E-2</v>
      </c>
      <c r="L1166" s="75">
        <v>3.1856810186876201</v>
      </c>
      <c r="M1166" s="78">
        <v>7.2463998845345198E-2</v>
      </c>
    </row>
    <row r="1167" spans="1:13">
      <c r="A1167" s="79">
        <v>2017</v>
      </c>
      <c r="B1167" s="80" t="s">
        <v>921</v>
      </c>
      <c r="C1167" s="73" t="s">
        <v>927</v>
      </c>
      <c r="D1167" s="9" t="s">
        <v>1432</v>
      </c>
      <c r="E1167" s="9" t="s">
        <v>1383</v>
      </c>
      <c r="F1167" s="74">
        <v>36343169</v>
      </c>
      <c r="G1167" s="75">
        <v>4.6747967479674801E-2</v>
      </c>
      <c r="H1167" s="76">
        <v>1.59244943832551E-4</v>
      </c>
      <c r="I1167" s="75">
        <v>43.294412442343003</v>
      </c>
      <c r="J1167" s="75">
        <v>11.606474621706299</v>
      </c>
      <c r="K1167" s="77">
        <v>5.4992499615827597E-2</v>
      </c>
      <c r="L1167" s="75">
        <v>3.7979343480066299</v>
      </c>
      <c r="M1167" s="78">
        <v>0.122349819944173</v>
      </c>
    </row>
    <row r="1168" spans="1:13">
      <c r="A1168" s="79">
        <v>2017</v>
      </c>
      <c r="B1168" s="80" t="s">
        <v>921</v>
      </c>
      <c r="C1168" s="73" t="s">
        <v>925</v>
      </c>
      <c r="D1168" s="9" t="s">
        <v>1432</v>
      </c>
      <c r="E1168" s="9" t="s">
        <v>1383</v>
      </c>
      <c r="F1168" s="74">
        <v>36343169</v>
      </c>
      <c r="G1168" s="75">
        <v>4.6747967479674801E-2</v>
      </c>
      <c r="H1168" s="76">
        <v>8.9690947685570498E-5</v>
      </c>
      <c r="I1168" s="75">
        <v>1.72040796345332</v>
      </c>
      <c r="J1168" s="75">
        <v>0.44516314971125098</v>
      </c>
      <c r="K1168" s="77">
        <v>5.8907714944984403E-2</v>
      </c>
      <c r="L1168" s="75">
        <v>4.0472513871520199</v>
      </c>
      <c r="M1168" s="78">
        <v>0.130851807908832</v>
      </c>
    </row>
    <row r="1169" spans="1:13">
      <c r="A1169" s="79">
        <v>2017</v>
      </c>
      <c r="B1169" s="72" t="s">
        <v>914</v>
      </c>
      <c r="C1169" s="73" t="s">
        <v>927</v>
      </c>
      <c r="D1169" s="9" t="s">
        <v>1432</v>
      </c>
      <c r="E1169" s="9" t="s">
        <v>1383</v>
      </c>
      <c r="F1169" s="74">
        <v>36343169</v>
      </c>
      <c r="G1169" s="75">
        <v>4.6747967479674801E-2</v>
      </c>
      <c r="H1169" s="76">
        <v>4.7019731420709201E-5</v>
      </c>
      <c r="I1169" s="75">
        <v>47.8248242815136</v>
      </c>
      <c r="J1169" s="75">
        <v>11.9145016272851</v>
      </c>
      <c r="K1169" s="77">
        <v>6.3397929993851895E-2</v>
      </c>
      <c r="L1169" s="75">
        <v>4.3277198559179499</v>
      </c>
      <c r="M1169" s="78">
        <v>0.14929539093859201</v>
      </c>
    </row>
    <row r="1170" spans="1:13">
      <c r="A1170" s="79">
        <v>2017</v>
      </c>
      <c r="B1170" s="72" t="s">
        <v>914</v>
      </c>
      <c r="C1170" s="73" t="s">
        <v>925</v>
      </c>
      <c r="D1170" s="9" t="s">
        <v>1432</v>
      </c>
      <c r="E1170" s="9" t="s">
        <v>1383</v>
      </c>
      <c r="F1170" s="74">
        <v>36343169</v>
      </c>
      <c r="G1170" s="75">
        <v>4.6747967479674801E-2</v>
      </c>
      <c r="H1170" s="76">
        <v>3.1537471326646298E-5</v>
      </c>
      <c r="I1170" s="75">
        <v>1.9117314372302301</v>
      </c>
      <c r="J1170" s="75">
        <v>0.46608498327943698</v>
      </c>
      <c r="K1170" s="77">
        <v>6.6103203948248201E-2</v>
      </c>
      <c r="L1170" s="75">
        <v>4.50117313132764</v>
      </c>
      <c r="M1170" s="78">
        <v>0.16157367492900501</v>
      </c>
    </row>
    <row r="1171" spans="1:13">
      <c r="A1171" s="81">
        <v>2019</v>
      </c>
      <c r="B1171" s="72" t="s">
        <v>914</v>
      </c>
      <c r="C1171" s="73" t="s">
        <v>924</v>
      </c>
      <c r="D1171" s="9" t="s">
        <v>1433</v>
      </c>
      <c r="E1171" s="9" t="s">
        <v>1383</v>
      </c>
      <c r="F1171" s="74">
        <v>36703622</v>
      </c>
      <c r="G1171" s="75">
        <v>0.25581395348837199</v>
      </c>
      <c r="H1171" s="76">
        <v>9.2673947745655204E-4</v>
      </c>
      <c r="I1171" s="75">
        <v>24.970182465416901</v>
      </c>
      <c r="J1171" s="75">
        <v>7.6103313114883697</v>
      </c>
      <c r="K1171" s="77">
        <v>4.8839380175623802E-2</v>
      </c>
      <c r="L1171" s="75">
        <v>3.0330423364108898</v>
      </c>
      <c r="M1171" s="78">
        <v>2.4098184820337602E-2</v>
      </c>
    </row>
    <row r="1172" spans="1:13">
      <c r="A1172" s="81">
        <v>2019</v>
      </c>
      <c r="B1172" s="72" t="s">
        <v>914</v>
      </c>
      <c r="C1172" s="73" t="s">
        <v>924</v>
      </c>
      <c r="D1172" s="9" t="s">
        <v>1434</v>
      </c>
      <c r="E1172" s="9" t="s">
        <v>1383</v>
      </c>
      <c r="F1172" s="74">
        <v>36703634</v>
      </c>
      <c r="G1172" s="75">
        <v>0.25581395348837199</v>
      </c>
      <c r="H1172" s="76">
        <v>9.2673947745655204E-4</v>
      </c>
      <c r="I1172" s="75">
        <v>24.970182465416901</v>
      </c>
      <c r="J1172" s="75">
        <v>7.6103313114883697</v>
      </c>
      <c r="K1172" s="77">
        <v>4.8839380175623802E-2</v>
      </c>
      <c r="L1172" s="75">
        <v>3.0330423364108898</v>
      </c>
      <c r="M1172" s="78">
        <v>3.0959244622981601E-2</v>
      </c>
    </row>
    <row r="1173" spans="1:13">
      <c r="A1173" s="71">
        <v>2018</v>
      </c>
      <c r="B1173" s="80" t="s">
        <v>921</v>
      </c>
      <c r="C1173" s="73" t="s">
        <v>932</v>
      </c>
      <c r="D1173" s="9" t="s">
        <v>1435</v>
      </c>
      <c r="E1173" s="9" t="s">
        <v>1383</v>
      </c>
      <c r="F1173" s="74">
        <v>37351429</v>
      </c>
      <c r="G1173" s="75">
        <v>2.57142857142857E-2</v>
      </c>
      <c r="H1173" s="76">
        <v>1.8054654566870899E-4</v>
      </c>
      <c r="I1173" s="75">
        <v>0.21306008614569399</v>
      </c>
      <c r="J1173" s="75">
        <v>5.7891925548386403E-2</v>
      </c>
      <c r="K1173" s="77">
        <v>7.4478646441095406E-2</v>
      </c>
      <c r="L1173" s="75">
        <v>3.74341081635579</v>
      </c>
      <c r="M1173" s="78">
        <v>0.60357442736973199</v>
      </c>
    </row>
    <row r="1174" spans="1:13">
      <c r="A1174" s="71">
        <v>2018</v>
      </c>
      <c r="B1174" s="72" t="s">
        <v>914</v>
      </c>
      <c r="C1174" s="73" t="s">
        <v>930</v>
      </c>
      <c r="D1174" s="9" t="s">
        <v>1435</v>
      </c>
      <c r="E1174" s="9" t="s">
        <v>1383</v>
      </c>
      <c r="F1174" s="74">
        <v>37351429</v>
      </c>
      <c r="G1174" s="75">
        <v>2.57142857142857E-2</v>
      </c>
      <c r="H1174" s="76">
        <v>1.4210096216817701E-4</v>
      </c>
      <c r="I1174" s="75">
        <v>0.200167718777439</v>
      </c>
      <c r="J1174" s="75">
        <v>5.3489672549569101E-2</v>
      </c>
      <c r="K1174" s="77">
        <v>7.6904089637287204E-2</v>
      </c>
      <c r="L1174" s="75">
        <v>3.8474029814468098</v>
      </c>
      <c r="M1174" s="78">
        <v>0.63544415871908599</v>
      </c>
    </row>
    <row r="1175" spans="1:13">
      <c r="A1175" s="71">
        <v>2018</v>
      </c>
      <c r="B1175" s="72" t="s">
        <v>914</v>
      </c>
      <c r="C1175" s="73" t="s">
        <v>932</v>
      </c>
      <c r="D1175" s="9" t="s">
        <v>1435</v>
      </c>
      <c r="E1175" s="9" t="s">
        <v>1383</v>
      </c>
      <c r="F1175" s="74">
        <v>37351429</v>
      </c>
      <c r="G1175" s="75">
        <v>2.57142857142857E-2</v>
      </c>
      <c r="H1175" s="76">
        <v>3.6287761473567202E-6</v>
      </c>
      <c r="I1175" s="75">
        <v>0.26886123817806301</v>
      </c>
      <c r="J1175" s="75">
        <v>5.96056570101655E-2</v>
      </c>
      <c r="K1175" s="77">
        <v>0.109759383241051</v>
      </c>
      <c r="L1175" s="75">
        <v>5.4402398218149504</v>
      </c>
      <c r="M1175" s="78">
        <v>0.96113196951369895</v>
      </c>
    </row>
    <row r="1176" spans="1:13">
      <c r="A1176" s="81">
        <v>2019</v>
      </c>
      <c r="B1176" s="72" t="s">
        <v>914</v>
      </c>
      <c r="C1176" s="73" t="s">
        <v>966</v>
      </c>
      <c r="D1176" s="9" t="s">
        <v>1436</v>
      </c>
      <c r="E1176" s="9" t="s">
        <v>1383</v>
      </c>
      <c r="F1176" s="74">
        <v>37727704</v>
      </c>
      <c r="G1176" s="75">
        <v>0.21395348837209299</v>
      </c>
      <c r="H1176" s="76">
        <v>9.6048638193773001E-4</v>
      </c>
      <c r="I1176" s="75">
        <v>6.9999156324330805E-2</v>
      </c>
      <c r="J1176" s="75">
        <v>2.1397201306930201E-2</v>
      </c>
      <c r="K1176" s="77">
        <v>4.8558917055464099E-2</v>
      </c>
      <c r="L1176" s="75">
        <v>3.01750878831528</v>
      </c>
      <c r="M1176" s="78">
        <v>3.5594055145341703E-2</v>
      </c>
    </row>
    <row r="1177" spans="1:13">
      <c r="A1177" s="71">
        <v>2018</v>
      </c>
      <c r="B1177" s="72" t="s">
        <v>914</v>
      </c>
      <c r="C1177" s="73" t="s">
        <v>936</v>
      </c>
      <c r="D1177" s="9" t="s">
        <v>1437</v>
      </c>
      <c r="E1177" s="9" t="s">
        <v>1383</v>
      </c>
      <c r="F1177" s="74">
        <v>40272416</v>
      </c>
      <c r="G1177" s="75">
        <v>0.14000000000000001</v>
      </c>
      <c r="H1177" s="76">
        <v>6.4872833268037901E-4</v>
      </c>
      <c r="I1177" s="75">
        <v>1.8201692417337401</v>
      </c>
      <c r="J1177" s="75">
        <v>0.54039684614987704</v>
      </c>
      <c r="K1177" s="77">
        <v>6.27709636388704E-2</v>
      </c>
      <c r="L1177" s="75">
        <v>3.18793713419858</v>
      </c>
      <c r="M1177" s="78">
        <v>0.10659854930526599</v>
      </c>
    </row>
    <row r="1178" spans="1:13">
      <c r="A1178" s="71">
        <v>2018</v>
      </c>
      <c r="B1178" s="80" t="s">
        <v>921</v>
      </c>
      <c r="C1178" s="73" t="s">
        <v>936</v>
      </c>
      <c r="D1178" s="9" t="s">
        <v>1437</v>
      </c>
      <c r="E1178" s="9" t="s">
        <v>1383</v>
      </c>
      <c r="F1178" s="74">
        <v>40272416</v>
      </c>
      <c r="G1178" s="75">
        <v>0.14000000000000001</v>
      </c>
      <c r="H1178" s="76">
        <v>4.9928423433286205E-4</v>
      </c>
      <c r="I1178" s="75">
        <v>1.9207275786765501</v>
      </c>
      <c r="J1178" s="75">
        <v>0.55974674988381101</v>
      </c>
      <c r="K1178" s="77">
        <v>6.5070143823855495E-2</v>
      </c>
      <c r="L1178" s="75">
        <v>3.30165214724419</v>
      </c>
      <c r="M1178" s="78">
        <v>0.118702344439111</v>
      </c>
    </row>
    <row r="1179" spans="1:13">
      <c r="A1179" s="71">
        <v>2018</v>
      </c>
      <c r="B1179" s="72" t="s">
        <v>914</v>
      </c>
      <c r="C1179" s="73" t="s">
        <v>930</v>
      </c>
      <c r="D1179" s="9" t="s">
        <v>1438</v>
      </c>
      <c r="E1179" s="9" t="s">
        <v>1383</v>
      </c>
      <c r="F1179" s="74">
        <v>40316432</v>
      </c>
      <c r="G1179" s="75">
        <v>3.1428571428571403E-2</v>
      </c>
      <c r="H1179" s="76">
        <v>4.3223949902621597E-5</v>
      </c>
      <c r="I1179" s="75">
        <v>0.221901592729707</v>
      </c>
      <c r="J1179" s="75">
        <v>5.5341840561965998E-2</v>
      </c>
      <c r="K1179" s="77">
        <v>8.7776631124623597E-2</v>
      </c>
      <c r="L1179" s="75">
        <v>4.3642755488241196</v>
      </c>
      <c r="M1179" s="78">
        <v>0.183220499247885</v>
      </c>
    </row>
    <row r="1180" spans="1:13">
      <c r="A1180" s="71">
        <v>2018</v>
      </c>
      <c r="B1180" s="72" t="s">
        <v>914</v>
      </c>
      <c r="C1180" s="73" t="s">
        <v>930</v>
      </c>
      <c r="D1180" s="9" t="s">
        <v>1439</v>
      </c>
      <c r="E1180" s="9" t="s">
        <v>1383</v>
      </c>
      <c r="F1180" s="74">
        <v>40478277</v>
      </c>
      <c r="G1180" s="75">
        <v>0.16</v>
      </c>
      <c r="H1180" s="76">
        <v>3.89059392771667E-4</v>
      </c>
      <c r="I1180" s="75">
        <v>7.5741251987766794E-2</v>
      </c>
      <c r="J1180" s="75">
        <v>2.1648095412510799E-2</v>
      </c>
      <c r="K1180" s="77">
        <v>6.7559529953759204E-2</v>
      </c>
      <c r="L1180" s="75">
        <v>3.4099840953733098</v>
      </c>
      <c r="M1180" s="78">
        <v>1.2001241910972399E-2</v>
      </c>
    </row>
    <row r="1181" spans="1:13">
      <c r="A1181" s="71">
        <v>2018</v>
      </c>
      <c r="B1181" s="72" t="s">
        <v>914</v>
      </c>
      <c r="C1181" s="73" t="s">
        <v>932</v>
      </c>
      <c r="D1181" s="9" t="s">
        <v>1439</v>
      </c>
      <c r="E1181" s="9" t="s">
        <v>1383</v>
      </c>
      <c r="F1181" s="74">
        <v>40478277</v>
      </c>
      <c r="G1181" s="75">
        <v>0.16</v>
      </c>
      <c r="H1181" s="76">
        <v>3.47559375831853E-4</v>
      </c>
      <c r="I1181" s="75">
        <v>8.50801373867386E-2</v>
      </c>
      <c r="J1181" s="75">
        <v>2.4123328646023501E-2</v>
      </c>
      <c r="K1181" s="77">
        <v>6.8612077670752503E-2</v>
      </c>
      <c r="L1181" s="75">
        <v>3.45897099138074</v>
      </c>
      <c r="M1181" s="78">
        <v>1.26956493215169E-2</v>
      </c>
    </row>
    <row r="1182" spans="1:13">
      <c r="A1182" s="81">
        <v>2019</v>
      </c>
      <c r="B1182" s="80" t="s">
        <v>921</v>
      </c>
      <c r="C1182" s="73" t="s">
        <v>930</v>
      </c>
      <c r="D1182" s="9" t="s">
        <v>1440</v>
      </c>
      <c r="E1182" s="9" t="s">
        <v>1383</v>
      </c>
      <c r="F1182" s="74">
        <v>40577243</v>
      </c>
      <c r="G1182" s="75">
        <v>0.40041493775933601</v>
      </c>
      <c r="H1182" s="76">
        <v>7.3239832179989597E-4</v>
      </c>
      <c r="I1182" s="75">
        <v>5.37967621875435E-2</v>
      </c>
      <c r="J1182" s="75">
        <v>1.60794859472265E-2</v>
      </c>
      <c r="K1182" s="77">
        <v>4.538415644675E-2</v>
      </c>
      <c r="L1182" s="75">
        <v>3.13525265950125</v>
      </c>
      <c r="M1182" s="78">
        <v>1.54123059595684E-2</v>
      </c>
    </row>
    <row r="1183" spans="1:13">
      <c r="A1183" s="79">
        <v>2017</v>
      </c>
      <c r="B1183" s="72" t="s">
        <v>914</v>
      </c>
      <c r="C1183" s="73" t="s">
        <v>996</v>
      </c>
      <c r="D1183" s="9" t="s">
        <v>1440</v>
      </c>
      <c r="E1183" s="9" t="s">
        <v>1383</v>
      </c>
      <c r="F1183" s="74">
        <v>40577243</v>
      </c>
      <c r="G1183" s="75">
        <v>0.37601626016260198</v>
      </c>
      <c r="H1183" s="76">
        <v>1.7280654320306099E-4</v>
      </c>
      <c r="I1183" s="75">
        <v>5.4654308305932799E-2</v>
      </c>
      <c r="J1183" s="75">
        <v>1.47181483592814E-2</v>
      </c>
      <c r="K1183" s="77">
        <v>5.4512011629899798E-2</v>
      </c>
      <c r="L1183" s="75">
        <v>3.7624398172785201</v>
      </c>
      <c r="M1183" s="78">
        <v>3.3177777984806402E-2</v>
      </c>
    </row>
    <row r="1184" spans="1:13">
      <c r="A1184" s="81">
        <v>2019</v>
      </c>
      <c r="B1184" s="80" t="s">
        <v>921</v>
      </c>
      <c r="C1184" s="73" t="s">
        <v>966</v>
      </c>
      <c r="D1184" s="9" t="s">
        <v>1440</v>
      </c>
      <c r="E1184" s="9" t="s">
        <v>1383</v>
      </c>
      <c r="F1184" s="74">
        <v>40577243</v>
      </c>
      <c r="G1184" s="75">
        <v>0.40232558139534902</v>
      </c>
      <c r="H1184" s="76">
        <v>1.0362414615831001E-4</v>
      </c>
      <c r="I1184" s="75">
        <v>7.7023169797133306E-2</v>
      </c>
      <c r="J1184" s="75">
        <v>2.01448779989464E-2</v>
      </c>
      <c r="K1184" s="77">
        <v>6.5734570447639598E-2</v>
      </c>
      <c r="L1184" s="75">
        <v>3.9845390349243002</v>
      </c>
      <c r="M1184" s="78">
        <v>2.6052106268508599E-2</v>
      </c>
    </row>
    <row r="1185" spans="1:13">
      <c r="A1185" s="81">
        <v>2019</v>
      </c>
      <c r="B1185" s="72" t="s">
        <v>914</v>
      </c>
      <c r="C1185" s="73" t="s">
        <v>966</v>
      </c>
      <c r="D1185" s="9" t="s">
        <v>1440</v>
      </c>
      <c r="E1185" s="9" t="s">
        <v>1383</v>
      </c>
      <c r="F1185" s="74">
        <v>40577243</v>
      </c>
      <c r="G1185" s="75">
        <v>0.40232558139534902</v>
      </c>
      <c r="H1185" s="76">
        <v>2.0293346652598799E-6</v>
      </c>
      <c r="I1185" s="75">
        <v>9.1058904578539601E-2</v>
      </c>
      <c r="J1185" s="75">
        <v>1.9610584922813399E-2</v>
      </c>
      <c r="K1185" s="77">
        <v>9.5418190818605794E-2</v>
      </c>
      <c r="L1185" s="75">
        <v>5.6926463259137003</v>
      </c>
      <c r="M1185" s="78">
        <v>3.6412031436913697E-2</v>
      </c>
    </row>
    <row r="1186" spans="1:13">
      <c r="A1186" s="71">
        <v>2018</v>
      </c>
      <c r="B1186" s="80" t="s">
        <v>921</v>
      </c>
      <c r="C1186" s="73" t="s">
        <v>1027</v>
      </c>
      <c r="D1186" s="9" t="s">
        <v>1441</v>
      </c>
      <c r="E1186" s="9" t="s">
        <v>1442</v>
      </c>
      <c r="F1186" s="74">
        <v>2023597</v>
      </c>
      <c r="G1186" s="75">
        <v>7.4285714285714302E-2</v>
      </c>
      <c r="H1186" s="76">
        <v>1.19283582704196E-4</v>
      </c>
      <c r="I1186" s="75">
        <v>2.0871241224753398</v>
      </c>
      <c r="J1186" s="75">
        <v>0.55262719186639098</v>
      </c>
      <c r="K1186" s="77">
        <v>7.8273586058362196E-2</v>
      </c>
      <c r="L1186" s="75">
        <v>3.92341932524507</v>
      </c>
      <c r="M1186" s="78">
        <v>4.08489422870425E-2</v>
      </c>
    </row>
    <row r="1187" spans="1:13">
      <c r="A1187" s="71">
        <v>2018</v>
      </c>
      <c r="B1187" s="80" t="s">
        <v>921</v>
      </c>
      <c r="C1187" s="73" t="s">
        <v>1027</v>
      </c>
      <c r="D1187" s="9" t="s">
        <v>1443</v>
      </c>
      <c r="E1187" s="9" t="s">
        <v>1442</v>
      </c>
      <c r="F1187" s="74">
        <v>2023699</v>
      </c>
      <c r="G1187" s="75">
        <v>7.4285714285714302E-2</v>
      </c>
      <c r="H1187" s="76">
        <v>1.19283582704196E-4</v>
      </c>
      <c r="I1187" s="75">
        <v>2.0871241224753398</v>
      </c>
      <c r="J1187" s="75">
        <v>0.55262719186639098</v>
      </c>
      <c r="K1187" s="77">
        <v>7.8273586058362196E-2</v>
      </c>
      <c r="L1187" s="75">
        <v>3.92341932524507</v>
      </c>
      <c r="M1187" s="78">
        <v>3.7534626482820001E-2</v>
      </c>
    </row>
    <row r="1188" spans="1:13">
      <c r="A1188" s="79">
        <v>2017</v>
      </c>
      <c r="B1188" s="72" t="s">
        <v>914</v>
      </c>
      <c r="C1188" s="73" t="s">
        <v>925</v>
      </c>
      <c r="D1188" s="9" t="s">
        <v>1444</v>
      </c>
      <c r="E1188" s="9" t="s">
        <v>1442</v>
      </c>
      <c r="F1188" s="74">
        <v>5722055</v>
      </c>
      <c r="G1188" s="75">
        <v>2.23577235772358E-2</v>
      </c>
      <c r="H1188" s="76">
        <v>4.6052387966969202E-4</v>
      </c>
      <c r="I1188" s="75">
        <v>2.55184271153496</v>
      </c>
      <c r="J1188" s="75">
        <v>0.73546867432996699</v>
      </c>
      <c r="K1188" s="77">
        <v>4.7759631658552598E-2</v>
      </c>
      <c r="L1188" s="75">
        <v>3.3367478452936399</v>
      </c>
      <c r="M1188" s="78">
        <v>0.469538281742099</v>
      </c>
    </row>
    <row r="1189" spans="1:13">
      <c r="A1189" s="79">
        <v>2017</v>
      </c>
      <c r="B1189" s="72" t="s">
        <v>914</v>
      </c>
      <c r="C1189" s="73" t="s">
        <v>927</v>
      </c>
      <c r="D1189" s="9" t="s">
        <v>1444</v>
      </c>
      <c r="E1189" s="9" t="s">
        <v>1442</v>
      </c>
      <c r="F1189" s="74">
        <v>5722055</v>
      </c>
      <c r="G1189" s="75">
        <v>2.23577235772358E-2</v>
      </c>
      <c r="H1189" s="76">
        <v>5.6956975186958901E-6</v>
      </c>
      <c r="I1189" s="75">
        <v>84.200177427549306</v>
      </c>
      <c r="J1189" s="75">
        <v>18.892645194445802</v>
      </c>
      <c r="K1189" s="77">
        <v>7.7569357928462507E-2</v>
      </c>
      <c r="L1189" s="75">
        <v>5.2444530828279099</v>
      </c>
      <c r="M1189" s="78">
        <v>0.75476544780292099</v>
      </c>
    </row>
    <row r="1190" spans="1:13">
      <c r="A1190" s="71">
        <v>2018</v>
      </c>
      <c r="B1190" s="72" t="s">
        <v>914</v>
      </c>
      <c r="C1190" s="73" t="s">
        <v>933</v>
      </c>
      <c r="D1190" s="9" t="s">
        <v>1445</v>
      </c>
      <c r="E1190" s="9" t="s">
        <v>1442</v>
      </c>
      <c r="F1190" s="74">
        <v>5849807</v>
      </c>
      <c r="G1190" s="75">
        <v>0.17428571428571399</v>
      </c>
      <c r="H1190" s="76">
        <v>9.3518776976146201E-4</v>
      </c>
      <c r="I1190" s="75">
        <v>43.902072081671797</v>
      </c>
      <c r="J1190" s="75">
        <v>13.4191599965532</v>
      </c>
      <c r="K1190" s="77">
        <v>5.9329114588268103E-2</v>
      </c>
      <c r="L1190" s="75">
        <v>3.0291011814439899</v>
      </c>
      <c r="M1190" s="78">
        <v>2.1609761346313101E-2</v>
      </c>
    </row>
    <row r="1191" spans="1:13">
      <c r="A1191" s="71">
        <v>2018</v>
      </c>
      <c r="B1191" s="80" t="s">
        <v>921</v>
      </c>
      <c r="C1191" s="73" t="s">
        <v>1105</v>
      </c>
      <c r="D1191" s="9" t="s">
        <v>1445</v>
      </c>
      <c r="E1191" s="9" t="s">
        <v>1442</v>
      </c>
      <c r="F1191" s="74">
        <v>5849807</v>
      </c>
      <c r="G1191" s="75">
        <v>0.17428571428571399</v>
      </c>
      <c r="H1191" s="76">
        <v>5.1089705776915205E-4</v>
      </c>
      <c r="I1191" s="75">
        <v>1.2472849642663699</v>
      </c>
      <c r="J1191" s="75">
        <v>0.36410938167879697</v>
      </c>
      <c r="K1191" s="77">
        <v>6.4856004894225397E-2</v>
      </c>
      <c r="L1191" s="75">
        <v>3.2916665983909401</v>
      </c>
      <c r="M1191" s="78">
        <v>2.0137820884601899E-2</v>
      </c>
    </row>
    <row r="1192" spans="1:13">
      <c r="A1192" s="71">
        <v>2018</v>
      </c>
      <c r="B1192" s="80" t="s">
        <v>921</v>
      </c>
      <c r="C1192" s="73" t="s">
        <v>933</v>
      </c>
      <c r="D1192" s="9" t="s">
        <v>1445</v>
      </c>
      <c r="E1192" s="9" t="s">
        <v>1442</v>
      </c>
      <c r="F1192" s="74">
        <v>5849807</v>
      </c>
      <c r="G1192" s="75">
        <v>0.17428571428571399</v>
      </c>
      <c r="H1192" s="76">
        <v>2.4802778426506403E-4</v>
      </c>
      <c r="I1192" s="75">
        <v>48.653700094550601</v>
      </c>
      <c r="J1192" s="75">
        <v>13.497831197995399</v>
      </c>
      <c r="K1192" s="77">
        <v>7.1555565099184607E-2</v>
      </c>
      <c r="L1192" s="75">
        <v>3.6054996664434502</v>
      </c>
      <c r="M1192" s="78">
        <v>2.6540657725798101E-2</v>
      </c>
    </row>
    <row r="1193" spans="1:13">
      <c r="A1193" s="71">
        <v>2018</v>
      </c>
      <c r="B1193" s="80" t="s">
        <v>921</v>
      </c>
      <c r="C1193" s="73" t="s">
        <v>1105</v>
      </c>
      <c r="D1193" s="9" t="s">
        <v>1446</v>
      </c>
      <c r="E1193" s="9" t="s">
        <v>1442</v>
      </c>
      <c r="F1193" s="74">
        <v>5849828</v>
      </c>
      <c r="G1193" s="75">
        <v>4.57142857142857E-2</v>
      </c>
      <c r="H1193" s="76">
        <v>5.4787567169835804E-4</v>
      </c>
      <c r="I1193" s="75">
        <v>2.2714423178799898</v>
      </c>
      <c r="J1193" s="75">
        <v>0.66655187673977201</v>
      </c>
      <c r="K1193" s="77">
        <v>6.4204807868323693E-2</v>
      </c>
      <c r="L1193" s="75">
        <v>3.2613179838904198</v>
      </c>
      <c r="M1193" s="78">
        <v>0.10285428893796</v>
      </c>
    </row>
    <row r="1194" spans="1:13">
      <c r="A1194" s="71">
        <v>2018</v>
      </c>
      <c r="B1194" s="80" t="s">
        <v>921</v>
      </c>
      <c r="C1194" s="73" t="s">
        <v>933</v>
      </c>
      <c r="D1194" s="9" t="s">
        <v>1446</v>
      </c>
      <c r="E1194" s="9" t="s">
        <v>1442</v>
      </c>
      <c r="F1194" s="74">
        <v>5849828</v>
      </c>
      <c r="G1194" s="75">
        <v>4.57142857142857E-2</v>
      </c>
      <c r="H1194" s="76">
        <v>5.1848524763568004E-4</v>
      </c>
      <c r="I1194" s="75">
        <v>85.764960765148501</v>
      </c>
      <c r="J1194" s="75">
        <v>25.064103597235601</v>
      </c>
      <c r="K1194" s="77">
        <v>6.4718661033830102E-2</v>
      </c>
      <c r="L1194" s="75">
        <v>3.28526359599927</v>
      </c>
      <c r="M1194" s="78">
        <v>0.12700990803589701</v>
      </c>
    </row>
    <row r="1195" spans="1:13">
      <c r="A1195" s="71">
        <v>2018</v>
      </c>
      <c r="B1195" s="72" t="s">
        <v>914</v>
      </c>
      <c r="C1195" s="73" t="s">
        <v>944</v>
      </c>
      <c r="D1195" s="9" t="s">
        <v>1447</v>
      </c>
      <c r="E1195" s="9" t="s">
        <v>1442</v>
      </c>
      <c r="F1195" s="74">
        <v>7349446</v>
      </c>
      <c r="G1195" s="75">
        <v>0.26751592356687898</v>
      </c>
      <c r="H1195" s="76">
        <v>7.8320020024744E-4</v>
      </c>
      <c r="I1195" s="75">
        <v>-2.69434762158355</v>
      </c>
      <c r="J1195" s="75">
        <v>0.81296765947129901</v>
      </c>
      <c r="K1195" s="77">
        <v>6.7570575281675899E-2</v>
      </c>
      <c r="L1195" s="75">
        <v>3.10612721016515</v>
      </c>
      <c r="M1195" s="78">
        <v>4.47617381812144E-2</v>
      </c>
    </row>
    <row r="1196" spans="1:13">
      <c r="A1196" s="81">
        <v>2019</v>
      </c>
      <c r="B1196" s="80" t="s">
        <v>921</v>
      </c>
      <c r="C1196" s="73" t="s">
        <v>957</v>
      </c>
      <c r="D1196" s="9" t="s">
        <v>1448</v>
      </c>
      <c r="E1196" s="9" t="s">
        <v>1442</v>
      </c>
      <c r="F1196" s="74">
        <v>8096719</v>
      </c>
      <c r="G1196" s="75">
        <v>2.7906976744186001E-2</v>
      </c>
      <c r="H1196" s="76">
        <v>8.8077875217198098E-4</v>
      </c>
      <c r="I1196" s="75">
        <v>3.0898047321880999</v>
      </c>
      <c r="J1196" s="75">
        <v>0.938452507689855</v>
      </c>
      <c r="K1196" s="77">
        <v>4.91695850112287E-2</v>
      </c>
      <c r="L1196" s="75">
        <v>3.0551331707912599</v>
      </c>
      <c r="M1196" s="78">
        <v>0.14469290956327799</v>
      </c>
    </row>
    <row r="1197" spans="1:13">
      <c r="A1197" s="81">
        <v>2019</v>
      </c>
      <c r="B1197" s="72" t="s">
        <v>914</v>
      </c>
      <c r="C1197" s="73" t="s">
        <v>957</v>
      </c>
      <c r="D1197" s="9" t="s">
        <v>1449</v>
      </c>
      <c r="E1197" s="9" t="s">
        <v>1442</v>
      </c>
      <c r="F1197" s="74">
        <v>8096735</v>
      </c>
      <c r="G1197" s="75">
        <v>2.32558139534884E-2</v>
      </c>
      <c r="H1197" s="76">
        <v>9.9482217159384593E-4</v>
      </c>
      <c r="I1197" s="75">
        <v>3.2201455300323398</v>
      </c>
      <c r="J1197" s="75">
        <v>0.98720246746522899</v>
      </c>
      <c r="K1197" s="77">
        <v>4.8283439986874101E-2</v>
      </c>
      <c r="L1197" s="75">
        <v>3.0022545441765698</v>
      </c>
      <c r="M1197" s="78">
        <v>0.33781724558423298</v>
      </c>
    </row>
    <row r="1198" spans="1:13">
      <c r="A1198" s="81">
        <v>2019</v>
      </c>
      <c r="B1198" s="80" t="s">
        <v>921</v>
      </c>
      <c r="C1198" s="73" t="s">
        <v>957</v>
      </c>
      <c r="D1198" s="9" t="s">
        <v>1449</v>
      </c>
      <c r="E1198" s="9" t="s">
        <v>1442</v>
      </c>
      <c r="F1198" s="74">
        <v>8096735</v>
      </c>
      <c r="G1198" s="75">
        <v>2.32558139534884E-2</v>
      </c>
      <c r="H1198" s="76">
        <v>3.3465228415095998E-4</v>
      </c>
      <c r="I1198" s="75">
        <v>3.6066324543952502</v>
      </c>
      <c r="J1198" s="75">
        <v>1.01807428273858</v>
      </c>
      <c r="K1198" s="77">
        <v>5.6701253912162602E-2</v>
      </c>
      <c r="L1198" s="75">
        <v>3.4754062063969999</v>
      </c>
      <c r="M1198" s="78">
        <v>0.42377427578801102</v>
      </c>
    </row>
    <row r="1199" spans="1:13">
      <c r="A1199" s="81">
        <v>2019</v>
      </c>
      <c r="B1199" s="72" t="s">
        <v>914</v>
      </c>
      <c r="C1199" s="73" t="s">
        <v>957</v>
      </c>
      <c r="D1199" s="9" t="s">
        <v>1450</v>
      </c>
      <c r="E1199" s="9" t="s">
        <v>1442</v>
      </c>
      <c r="F1199" s="74">
        <v>8096776</v>
      </c>
      <c r="G1199" s="75">
        <v>2.32558139534884E-2</v>
      </c>
      <c r="H1199" s="76">
        <v>9.9482217159384593E-4</v>
      </c>
      <c r="I1199" s="75">
        <v>3.2201455300323398</v>
      </c>
      <c r="J1199" s="75">
        <v>0.98720246746522899</v>
      </c>
      <c r="K1199" s="77">
        <v>4.8283439986874101E-2</v>
      </c>
      <c r="L1199" s="75">
        <v>3.0022545441765698</v>
      </c>
      <c r="M1199" s="78">
        <v>0.33425044865261999</v>
      </c>
    </row>
    <row r="1200" spans="1:13">
      <c r="A1200" s="81">
        <v>2019</v>
      </c>
      <c r="B1200" s="80" t="s">
        <v>921</v>
      </c>
      <c r="C1200" s="73" t="s">
        <v>957</v>
      </c>
      <c r="D1200" s="9" t="s">
        <v>1450</v>
      </c>
      <c r="E1200" s="9" t="s">
        <v>1442</v>
      </c>
      <c r="F1200" s="74">
        <v>8096776</v>
      </c>
      <c r="G1200" s="75">
        <v>2.32558139534884E-2</v>
      </c>
      <c r="H1200" s="76">
        <v>3.3465228415095998E-4</v>
      </c>
      <c r="I1200" s="75">
        <v>3.6066324543952502</v>
      </c>
      <c r="J1200" s="75">
        <v>1.01807428273858</v>
      </c>
      <c r="K1200" s="77">
        <v>5.6701253912162602E-2</v>
      </c>
      <c r="L1200" s="75">
        <v>3.4754062063969999</v>
      </c>
      <c r="M1200" s="78">
        <v>0.419299913373615</v>
      </c>
    </row>
    <row r="1201" spans="1:13">
      <c r="A1201" s="79">
        <v>2017</v>
      </c>
      <c r="B1201" s="72" t="s">
        <v>914</v>
      </c>
      <c r="C1201" s="73" t="s">
        <v>927</v>
      </c>
      <c r="D1201" s="9" t="s">
        <v>1451</v>
      </c>
      <c r="E1201" s="9" t="s">
        <v>1442</v>
      </c>
      <c r="F1201" s="74">
        <v>8243213</v>
      </c>
      <c r="G1201" s="75">
        <v>1.21951219512195E-2</v>
      </c>
      <c r="H1201" s="76">
        <v>6.4304094366598899E-5</v>
      </c>
      <c r="I1201" s="75">
        <v>108.50683937432299</v>
      </c>
      <c r="J1201" s="75">
        <v>27.512901059014101</v>
      </c>
      <c r="K1201" s="77">
        <v>6.1270157665154999E-2</v>
      </c>
      <c r="L1201" s="75">
        <v>4.1917613738221204</v>
      </c>
      <c r="M1201" s="78">
        <v>0.18053987830572901</v>
      </c>
    </row>
    <row r="1202" spans="1:13">
      <c r="A1202" s="71">
        <v>2018</v>
      </c>
      <c r="B1202" s="80" t="s">
        <v>921</v>
      </c>
      <c r="C1202" s="73" t="s">
        <v>944</v>
      </c>
      <c r="D1202" s="9" t="s">
        <v>1452</v>
      </c>
      <c r="E1202" s="9" t="s">
        <v>1442</v>
      </c>
      <c r="F1202" s="74">
        <v>9699871</v>
      </c>
      <c r="G1202" s="75">
        <v>8.2802547770700605E-2</v>
      </c>
      <c r="H1202" s="76">
        <v>4.9166279987821197E-4</v>
      </c>
      <c r="I1202" s="75">
        <v>5.0072032647859004</v>
      </c>
      <c r="J1202" s="75">
        <v>1.46025962751292</v>
      </c>
      <c r="K1202" s="77">
        <v>7.2155544905761301E-2</v>
      </c>
      <c r="L1202" s="75">
        <v>3.3083326499949601</v>
      </c>
      <c r="M1202" s="78">
        <v>0.237823271877078</v>
      </c>
    </row>
    <row r="1203" spans="1:13">
      <c r="A1203" s="81">
        <v>2019</v>
      </c>
      <c r="B1203" s="80" t="s">
        <v>921</v>
      </c>
      <c r="C1203" s="73" t="s">
        <v>932</v>
      </c>
      <c r="D1203" s="9" t="s">
        <v>1453</v>
      </c>
      <c r="E1203" s="9" t="s">
        <v>1442</v>
      </c>
      <c r="F1203" s="74">
        <v>11853336</v>
      </c>
      <c r="G1203" s="75">
        <v>3.9094650205761299E-2</v>
      </c>
      <c r="H1203" s="76">
        <v>8.2690048732222E-4</v>
      </c>
      <c r="I1203" s="75">
        <v>0.112101543418393</v>
      </c>
      <c r="J1203" s="75">
        <v>3.3831158103813902E-2</v>
      </c>
      <c r="K1203" s="77">
        <v>4.4178256942383497E-2</v>
      </c>
      <c r="L1203" s="75">
        <v>3.0825467521248902</v>
      </c>
      <c r="M1203" s="78">
        <v>4.1780745336682502E-2</v>
      </c>
    </row>
    <row r="1204" spans="1:13">
      <c r="A1204" s="81">
        <v>2019</v>
      </c>
      <c r="B1204" s="80" t="s">
        <v>921</v>
      </c>
      <c r="C1204" s="73" t="s">
        <v>932</v>
      </c>
      <c r="D1204" s="9" t="s">
        <v>1454</v>
      </c>
      <c r="E1204" s="9" t="s">
        <v>1442</v>
      </c>
      <c r="F1204" s="74">
        <v>11853395</v>
      </c>
      <c r="G1204" s="75">
        <v>3.9094650205761299E-2</v>
      </c>
      <c r="H1204" s="76">
        <v>8.2690048732222E-4</v>
      </c>
      <c r="I1204" s="75">
        <v>0.112101543418393</v>
      </c>
      <c r="J1204" s="75">
        <v>3.3831158103813902E-2</v>
      </c>
      <c r="K1204" s="77">
        <v>4.4178256942383497E-2</v>
      </c>
      <c r="L1204" s="75">
        <v>3.0825467521248902</v>
      </c>
      <c r="M1204" s="78">
        <v>3.8230613242750199E-2</v>
      </c>
    </row>
    <row r="1205" spans="1:13">
      <c r="A1205" s="79">
        <v>2017</v>
      </c>
      <c r="B1205" s="80" t="s">
        <v>921</v>
      </c>
      <c r="C1205" s="73" t="s">
        <v>925</v>
      </c>
      <c r="D1205" s="9" t="s">
        <v>1455</v>
      </c>
      <c r="E1205" s="9" t="s">
        <v>1442</v>
      </c>
      <c r="F1205" s="74">
        <v>13199087</v>
      </c>
      <c r="G1205" s="75">
        <v>3.0487804878048801E-2</v>
      </c>
      <c r="H1205" s="76">
        <v>9.7524985441137496E-4</v>
      </c>
      <c r="I1205" s="75">
        <v>-1.89712796451316</v>
      </c>
      <c r="J1205" s="75">
        <v>0.58027032107135401</v>
      </c>
      <c r="K1205" s="77">
        <v>4.25203056118693E-2</v>
      </c>
      <c r="L1205" s="75">
        <v>3.0108841058491298</v>
      </c>
      <c r="M1205" s="78">
        <v>0.21954509135754</v>
      </c>
    </row>
    <row r="1206" spans="1:13">
      <c r="A1206" s="71">
        <v>2018</v>
      </c>
      <c r="B1206" s="80" t="s">
        <v>921</v>
      </c>
      <c r="C1206" s="73" t="s">
        <v>932</v>
      </c>
      <c r="D1206" s="9" t="s">
        <v>1456</v>
      </c>
      <c r="E1206" s="9" t="s">
        <v>1442</v>
      </c>
      <c r="F1206" s="74">
        <v>14865799</v>
      </c>
      <c r="G1206" s="75">
        <v>2.2857142857142899E-2</v>
      </c>
      <c r="H1206" s="76">
        <v>9.0264934250513097E-4</v>
      </c>
      <c r="I1206" s="75">
        <v>-0.17547190710263499</v>
      </c>
      <c r="J1206" s="75">
        <v>5.3538602714026502E-2</v>
      </c>
      <c r="K1206" s="77">
        <v>5.9536357741811402E-2</v>
      </c>
      <c r="L1206" s="75">
        <v>3.0444809298542199</v>
      </c>
      <c r="M1206" s="78">
        <v>0.345004018341385</v>
      </c>
    </row>
    <row r="1207" spans="1:13">
      <c r="A1207" s="71">
        <v>2018</v>
      </c>
      <c r="B1207" s="72" t="s">
        <v>914</v>
      </c>
      <c r="C1207" s="73" t="s">
        <v>930</v>
      </c>
      <c r="D1207" s="9" t="s">
        <v>1457</v>
      </c>
      <c r="E1207" s="9" t="s">
        <v>1442</v>
      </c>
      <c r="F1207" s="74">
        <v>15151461</v>
      </c>
      <c r="G1207" s="75">
        <v>6.2857142857142903E-2</v>
      </c>
      <c r="H1207" s="76">
        <v>3.3381971647636398E-4</v>
      </c>
      <c r="I1207" s="75">
        <v>0.104013161341867</v>
      </c>
      <c r="J1207" s="75">
        <v>2.9408117257735199E-2</v>
      </c>
      <c r="K1207" s="77">
        <v>6.8988099247201201E-2</v>
      </c>
      <c r="L1207" s="75">
        <v>3.47648801605698</v>
      </c>
      <c r="M1207" s="78">
        <v>9.1813329418115902E-2</v>
      </c>
    </row>
    <row r="1208" spans="1:13">
      <c r="A1208" s="71">
        <v>2018</v>
      </c>
      <c r="B1208" s="72" t="s">
        <v>914</v>
      </c>
      <c r="C1208" s="73" t="s">
        <v>1105</v>
      </c>
      <c r="D1208" s="9" t="s">
        <v>1457</v>
      </c>
      <c r="E1208" s="9" t="s">
        <v>1442</v>
      </c>
      <c r="F1208" s="74">
        <v>15151461</v>
      </c>
      <c r="G1208" s="75">
        <v>6.2857142857142903E-2</v>
      </c>
      <c r="H1208" s="76">
        <v>1.6309001159847599E-4</v>
      </c>
      <c r="I1208" s="75">
        <v>-1.9467227758066501</v>
      </c>
      <c r="J1208" s="75">
        <v>0.52474152456719203</v>
      </c>
      <c r="K1208" s="77">
        <v>7.56333539211346E-2</v>
      </c>
      <c r="L1208" s="75">
        <v>3.7875726363876798</v>
      </c>
      <c r="M1208" s="78">
        <v>0.15318706434684101</v>
      </c>
    </row>
    <row r="1209" spans="1:13">
      <c r="A1209" s="71">
        <v>2018</v>
      </c>
      <c r="B1209" s="80" t="s">
        <v>921</v>
      </c>
      <c r="C1209" s="73" t="s">
        <v>1105</v>
      </c>
      <c r="D1209" s="9" t="s">
        <v>1457</v>
      </c>
      <c r="E1209" s="9" t="s">
        <v>1442</v>
      </c>
      <c r="F1209" s="74">
        <v>15151461</v>
      </c>
      <c r="G1209" s="75">
        <v>6.2857142857142903E-2</v>
      </c>
      <c r="H1209" s="76">
        <v>1.5068765042634499E-4</v>
      </c>
      <c r="I1209" s="75">
        <v>-1.81825489660533</v>
      </c>
      <c r="J1209" s="75">
        <v>0.488424383338875</v>
      </c>
      <c r="K1209" s="77">
        <v>7.6136715769585001E-2</v>
      </c>
      <c r="L1209" s="75">
        <v>3.8219223387368801</v>
      </c>
      <c r="M1209" s="78">
        <v>0.133635980723357</v>
      </c>
    </row>
    <row r="1210" spans="1:13">
      <c r="A1210" s="71">
        <v>2018</v>
      </c>
      <c r="B1210" s="80" t="s">
        <v>921</v>
      </c>
      <c r="C1210" s="73" t="s">
        <v>930</v>
      </c>
      <c r="D1210" s="9" t="s">
        <v>1458</v>
      </c>
      <c r="E1210" s="9" t="s">
        <v>1442</v>
      </c>
      <c r="F1210" s="74">
        <v>16991125</v>
      </c>
      <c r="G1210" s="75">
        <v>3.7142857142857102E-2</v>
      </c>
      <c r="H1210" s="76">
        <v>4.4580251474226999E-4</v>
      </c>
      <c r="I1210" s="75">
        <v>0.16350735035897501</v>
      </c>
      <c r="J1210" s="75">
        <v>4.7255442759311699E-2</v>
      </c>
      <c r="K1210" s="77">
        <v>6.6124443758278598E-2</v>
      </c>
      <c r="L1210" s="75">
        <v>3.3508574860226501</v>
      </c>
      <c r="M1210" s="78">
        <v>0.16738123103315999</v>
      </c>
    </row>
    <row r="1211" spans="1:13">
      <c r="A1211" s="71">
        <v>2018</v>
      </c>
      <c r="B1211" s="72" t="s">
        <v>914</v>
      </c>
      <c r="C1211" s="73" t="s">
        <v>932</v>
      </c>
      <c r="D1211" s="9" t="s">
        <v>1458</v>
      </c>
      <c r="E1211" s="9" t="s">
        <v>1442</v>
      </c>
      <c r="F1211" s="74">
        <v>16991125</v>
      </c>
      <c r="G1211" s="75">
        <v>3.7142857142857102E-2</v>
      </c>
      <c r="H1211" s="76">
        <v>1.20808650153479E-4</v>
      </c>
      <c r="I1211" s="75">
        <v>0.19682060112310501</v>
      </c>
      <c r="J1211" s="75">
        <v>5.2070821756779601E-2</v>
      </c>
      <c r="K1211" s="77">
        <v>7.8398264055217298E-2</v>
      </c>
      <c r="L1211" s="75">
        <v>3.91790196820308</v>
      </c>
      <c r="M1211" s="78">
        <v>0.20333429103637901</v>
      </c>
    </row>
    <row r="1212" spans="1:13">
      <c r="A1212" s="71">
        <v>2018</v>
      </c>
      <c r="B1212" s="72" t="s">
        <v>914</v>
      </c>
      <c r="C1212" s="73" t="s">
        <v>930</v>
      </c>
      <c r="D1212" s="9" t="s">
        <v>1458</v>
      </c>
      <c r="E1212" s="9" t="s">
        <v>1442</v>
      </c>
      <c r="F1212" s="74">
        <v>16991125</v>
      </c>
      <c r="G1212" s="75">
        <v>3.7142857142857102E-2</v>
      </c>
      <c r="H1212" s="76">
        <v>7.9142315435833204E-6</v>
      </c>
      <c r="I1212" s="75">
        <v>0.203738484871895</v>
      </c>
      <c r="J1212" s="75">
        <v>4.67279675263391E-2</v>
      </c>
      <c r="K1212" s="77">
        <v>0.102938748039237</v>
      </c>
      <c r="L1212" s="75">
        <v>5.1015912478999699</v>
      </c>
      <c r="M1212" s="78">
        <v>0.259883280511918</v>
      </c>
    </row>
    <row r="1213" spans="1:13">
      <c r="A1213" s="79">
        <v>2017</v>
      </c>
      <c r="B1213" s="72" t="s">
        <v>914</v>
      </c>
      <c r="C1213" s="73" t="s">
        <v>919</v>
      </c>
      <c r="D1213" s="9" t="s">
        <v>1459</v>
      </c>
      <c r="E1213" s="9" t="s">
        <v>1442</v>
      </c>
      <c r="F1213" s="74">
        <v>17241193</v>
      </c>
      <c r="G1213" s="75">
        <v>5.3819444444444399E-2</v>
      </c>
      <c r="H1213" s="76">
        <v>8.6658986641226395E-4</v>
      </c>
      <c r="I1213" s="75">
        <v>4.3796514370723099</v>
      </c>
      <c r="J1213" s="75">
        <v>1.3242975777752199</v>
      </c>
      <c r="K1213" s="77">
        <v>3.7264477316685897E-2</v>
      </c>
      <c r="L1213" s="75">
        <v>3.06218639375418</v>
      </c>
      <c r="M1213" s="78">
        <v>0.16077804801856799</v>
      </c>
    </row>
    <row r="1214" spans="1:13">
      <c r="A1214" s="81">
        <v>2019</v>
      </c>
      <c r="B1214" s="80" t="s">
        <v>921</v>
      </c>
      <c r="C1214" s="73" t="s">
        <v>1105</v>
      </c>
      <c r="D1214" s="9" t="s">
        <v>1460</v>
      </c>
      <c r="E1214" s="9" t="s">
        <v>1442</v>
      </c>
      <c r="F1214" s="74">
        <v>19794063</v>
      </c>
      <c r="G1214" s="75">
        <v>4.7717842323651401E-2</v>
      </c>
      <c r="H1214" s="76">
        <v>9.9302690831613296E-4</v>
      </c>
      <c r="I1214" s="75">
        <v>-3.08023161982906</v>
      </c>
      <c r="J1214" s="75">
        <v>0.94374165131123799</v>
      </c>
      <c r="K1214" s="77">
        <v>4.3239477788342702E-2</v>
      </c>
      <c r="L1214" s="75">
        <v>3.0030389831512601</v>
      </c>
      <c r="M1214" s="78">
        <v>0.25277910631931999</v>
      </c>
    </row>
    <row r="1215" spans="1:13">
      <c r="A1215" s="81">
        <v>2019</v>
      </c>
      <c r="B1215" s="80" t="s">
        <v>921</v>
      </c>
      <c r="C1215" s="73" t="s">
        <v>1105</v>
      </c>
      <c r="D1215" s="9" t="s">
        <v>1461</v>
      </c>
      <c r="E1215" s="9" t="s">
        <v>1442</v>
      </c>
      <c r="F1215" s="74">
        <v>19794082</v>
      </c>
      <c r="G1215" s="75">
        <v>4.7717842323651401E-2</v>
      </c>
      <c r="H1215" s="76">
        <v>9.9302690831613296E-4</v>
      </c>
      <c r="I1215" s="75">
        <v>-3.08023161982906</v>
      </c>
      <c r="J1215" s="75">
        <v>0.94374165131123799</v>
      </c>
      <c r="K1215" s="77">
        <v>4.3239477788342702E-2</v>
      </c>
      <c r="L1215" s="75">
        <v>3.0030389831512601</v>
      </c>
      <c r="M1215" s="78">
        <v>3.8389090652011099E-2</v>
      </c>
    </row>
    <row r="1216" spans="1:13">
      <c r="A1216" s="81">
        <v>2019</v>
      </c>
      <c r="B1216" s="72" t="s">
        <v>914</v>
      </c>
      <c r="C1216" s="73" t="s">
        <v>957</v>
      </c>
      <c r="D1216" s="9" t="s">
        <v>1462</v>
      </c>
      <c r="E1216" s="9" t="s">
        <v>1442</v>
      </c>
      <c r="F1216" s="74">
        <v>20992052</v>
      </c>
      <c r="G1216" s="75">
        <v>3.0232558139534901E-2</v>
      </c>
      <c r="H1216" s="76">
        <v>4.9565865065456999E-4</v>
      </c>
      <c r="I1216" s="75">
        <v>3.8566591586396699</v>
      </c>
      <c r="J1216" s="75">
        <v>1.11915700161264</v>
      </c>
      <c r="K1216" s="77">
        <v>5.3735765697679003E-2</v>
      </c>
      <c r="L1216" s="75">
        <v>3.30481730974439</v>
      </c>
      <c r="M1216" s="78">
        <v>7.9819436724578197E-2</v>
      </c>
    </row>
    <row r="1217" spans="1:13">
      <c r="A1217" s="81">
        <v>2019</v>
      </c>
      <c r="B1217" s="80" t="s">
        <v>921</v>
      </c>
      <c r="C1217" s="73" t="s">
        <v>930</v>
      </c>
      <c r="D1217" s="9" t="s">
        <v>1463</v>
      </c>
      <c r="E1217" s="9" t="s">
        <v>1442</v>
      </c>
      <c r="F1217" s="74">
        <v>22644035</v>
      </c>
      <c r="G1217" s="75">
        <v>7.0539419087136901E-2</v>
      </c>
      <c r="H1217" s="76">
        <v>1.21784529901013E-4</v>
      </c>
      <c r="I1217" s="75">
        <v>0.100322067622988</v>
      </c>
      <c r="J1217" s="75">
        <v>2.6452435322239301E-2</v>
      </c>
      <c r="K1217" s="77">
        <v>5.7936095015953197E-2</v>
      </c>
      <c r="L1217" s="75">
        <v>3.9144078759505301</v>
      </c>
      <c r="M1217" s="78">
        <v>0.13711125269420901</v>
      </c>
    </row>
    <row r="1218" spans="1:13">
      <c r="A1218" s="81">
        <v>2019</v>
      </c>
      <c r="B1218" s="72" t="s">
        <v>914</v>
      </c>
      <c r="C1218" s="73" t="s">
        <v>930</v>
      </c>
      <c r="D1218" s="9" t="s">
        <v>1463</v>
      </c>
      <c r="E1218" s="9" t="s">
        <v>1442</v>
      </c>
      <c r="F1218" s="74">
        <v>22644035</v>
      </c>
      <c r="G1218" s="75">
        <v>7.0539419087136901E-2</v>
      </c>
      <c r="H1218" s="76">
        <v>2.1217546414396101E-5</v>
      </c>
      <c r="I1218" s="75">
        <v>0.110575787245554</v>
      </c>
      <c r="J1218" s="75">
        <v>2.6419144551927499E-2</v>
      </c>
      <c r="K1218" s="77">
        <v>7.0109527500474902E-2</v>
      </c>
      <c r="L1218" s="75">
        <v>4.67330483911035</v>
      </c>
      <c r="M1218" s="78">
        <v>0.166571321061707</v>
      </c>
    </row>
    <row r="1219" spans="1:13">
      <c r="A1219" s="81">
        <v>2019</v>
      </c>
      <c r="B1219" s="80" t="s">
        <v>921</v>
      </c>
      <c r="C1219" s="73" t="s">
        <v>922</v>
      </c>
      <c r="D1219" s="9" t="s">
        <v>1464</v>
      </c>
      <c r="E1219" s="9" t="s">
        <v>1442</v>
      </c>
      <c r="F1219" s="74">
        <v>25338191</v>
      </c>
      <c r="G1219" s="75">
        <v>0.46046511627907</v>
      </c>
      <c r="H1219" s="76">
        <v>4.9835395738448396E-4</v>
      </c>
      <c r="I1219" s="75">
        <v>-1.0201434913081999</v>
      </c>
      <c r="J1219" s="75">
        <v>0.29639278363447902</v>
      </c>
      <c r="K1219" s="77">
        <v>5.3609161580936301E-2</v>
      </c>
      <c r="L1219" s="75">
        <v>3.3024620886954601</v>
      </c>
      <c r="M1219" s="78">
        <v>2.34904331063382E-2</v>
      </c>
    </row>
    <row r="1220" spans="1:13">
      <c r="A1220" s="81">
        <v>2019</v>
      </c>
      <c r="B1220" s="72" t="s">
        <v>914</v>
      </c>
      <c r="C1220" s="73" t="s">
        <v>922</v>
      </c>
      <c r="D1220" s="9" t="s">
        <v>1464</v>
      </c>
      <c r="E1220" s="9" t="s">
        <v>1442</v>
      </c>
      <c r="F1220" s="74">
        <v>25338191</v>
      </c>
      <c r="G1220" s="75">
        <v>0.46046511627907</v>
      </c>
      <c r="H1220" s="76">
        <v>1.0000020305632E-4</v>
      </c>
      <c r="I1220" s="75">
        <v>-1.0880213028144801</v>
      </c>
      <c r="J1220" s="75">
        <v>0.28365198231363198</v>
      </c>
      <c r="K1220" s="77">
        <v>6.6143843000188704E-2</v>
      </c>
      <c r="L1220" s="75">
        <v>3.9999991181385002</v>
      </c>
      <c r="M1220" s="78">
        <v>2.6720420936691198E-2</v>
      </c>
    </row>
    <row r="1221" spans="1:13">
      <c r="A1221" s="71">
        <v>2018</v>
      </c>
      <c r="B1221" s="72" t="s">
        <v>914</v>
      </c>
      <c r="C1221" s="73" t="s">
        <v>918</v>
      </c>
      <c r="D1221" s="9" t="s">
        <v>1465</v>
      </c>
      <c r="E1221" s="9" t="s">
        <v>1442</v>
      </c>
      <c r="F1221" s="74">
        <v>26072187</v>
      </c>
      <c r="G1221" s="75">
        <v>5.4285714285714298E-2</v>
      </c>
      <c r="H1221" s="76">
        <v>9.6438849843062202E-4</v>
      </c>
      <c r="I1221" s="75">
        <v>-3.10441807873825</v>
      </c>
      <c r="J1221" s="75">
        <v>0.95129978272259397</v>
      </c>
      <c r="K1221" s="77">
        <v>5.9039183510608703E-2</v>
      </c>
      <c r="L1221" s="75">
        <v>3.01574797778225</v>
      </c>
      <c r="M1221" s="78">
        <v>8.39173454393186E-2</v>
      </c>
    </row>
    <row r="1222" spans="1:13">
      <c r="A1222" s="81">
        <v>2019</v>
      </c>
      <c r="B1222" s="72" t="s">
        <v>914</v>
      </c>
      <c r="C1222" s="73" t="s">
        <v>915</v>
      </c>
      <c r="D1222" s="9" t="s">
        <v>1466</v>
      </c>
      <c r="E1222" s="9" t="s">
        <v>1442</v>
      </c>
      <c r="F1222" s="74">
        <v>26077312</v>
      </c>
      <c r="G1222" s="75">
        <v>0.117283950617284</v>
      </c>
      <c r="H1222" s="76">
        <v>6.2715206636430399E-4</v>
      </c>
      <c r="I1222" s="75">
        <v>-114.492262527807</v>
      </c>
      <c r="J1222" s="75">
        <v>33.784047323965403</v>
      </c>
      <c r="K1222" s="77">
        <v>4.6163635934715799E-2</v>
      </c>
      <c r="L1222" s="75">
        <v>3.2026271424616901</v>
      </c>
      <c r="M1222" s="78">
        <v>6.5040460574850995E-2</v>
      </c>
    </row>
    <row r="1223" spans="1:13">
      <c r="A1223" s="81">
        <v>2019</v>
      </c>
      <c r="B1223" s="72" t="s">
        <v>914</v>
      </c>
      <c r="C1223" s="73" t="s">
        <v>1027</v>
      </c>
      <c r="D1223" s="9" t="s">
        <v>1466</v>
      </c>
      <c r="E1223" s="9" t="s">
        <v>1442</v>
      </c>
      <c r="F1223" s="74">
        <v>26077312</v>
      </c>
      <c r="G1223" s="75">
        <v>0.117283950617284</v>
      </c>
      <c r="H1223" s="76">
        <v>1.43559599521616E-4</v>
      </c>
      <c r="I1223" s="75">
        <v>-2.6645983566360001</v>
      </c>
      <c r="J1223" s="75">
        <v>0.70920273096729003</v>
      </c>
      <c r="K1223" s="77">
        <v>5.64368783171992E-2</v>
      </c>
      <c r="L1223" s="75">
        <v>3.8429677618586799</v>
      </c>
      <c r="M1223" s="78">
        <v>7.7918306902740403E-2</v>
      </c>
    </row>
    <row r="1224" spans="1:13">
      <c r="A1224" s="81">
        <v>2019</v>
      </c>
      <c r="B1224" s="72" t="s">
        <v>914</v>
      </c>
      <c r="C1224" s="73" t="s">
        <v>933</v>
      </c>
      <c r="D1224" s="9" t="s">
        <v>1467</v>
      </c>
      <c r="E1224" s="9" t="s">
        <v>1442</v>
      </c>
      <c r="F1224" s="74">
        <v>26114270</v>
      </c>
      <c r="G1224" s="75">
        <v>9.5435684647302899E-2</v>
      </c>
      <c r="H1224" s="76">
        <v>2.5116747927129599E-4</v>
      </c>
      <c r="I1224" s="75">
        <v>-119.577454874374</v>
      </c>
      <c r="J1224" s="75">
        <v>33.018391781335403</v>
      </c>
      <c r="K1224" s="77">
        <v>5.29670603440403E-2</v>
      </c>
      <c r="L1224" s="75">
        <v>3.6000365929895102</v>
      </c>
      <c r="M1224" s="78">
        <v>0.10851101299051701</v>
      </c>
    </row>
    <row r="1225" spans="1:13">
      <c r="A1225" s="81">
        <v>2019</v>
      </c>
      <c r="B1225" s="80" t="s">
        <v>921</v>
      </c>
      <c r="C1225" s="73" t="s">
        <v>915</v>
      </c>
      <c r="D1225" s="9" t="s">
        <v>1467</v>
      </c>
      <c r="E1225" s="9" t="s">
        <v>1442</v>
      </c>
      <c r="F1225" s="74">
        <v>26114270</v>
      </c>
      <c r="G1225" s="75">
        <v>9.46502057613169E-2</v>
      </c>
      <c r="H1225" s="76">
        <v>2.12967904411084E-4</v>
      </c>
      <c r="I1225" s="75">
        <v>-156.965187161339</v>
      </c>
      <c r="J1225" s="75">
        <v>42.891221942100003</v>
      </c>
      <c r="K1225" s="77">
        <v>5.3622942239013101E-2</v>
      </c>
      <c r="L1225" s="75">
        <v>3.6716858425117298</v>
      </c>
      <c r="M1225" s="78">
        <v>0.134024792244029</v>
      </c>
    </row>
    <row r="1226" spans="1:13">
      <c r="A1226" s="81">
        <v>2019</v>
      </c>
      <c r="B1226" s="72" t="s">
        <v>914</v>
      </c>
      <c r="C1226" s="73" t="s">
        <v>1105</v>
      </c>
      <c r="D1226" s="9" t="s">
        <v>1467</v>
      </c>
      <c r="E1226" s="9" t="s">
        <v>1442</v>
      </c>
      <c r="F1226" s="74">
        <v>26114270</v>
      </c>
      <c r="G1226" s="75">
        <v>9.5435684647302899E-2</v>
      </c>
      <c r="H1226" s="76">
        <v>1.46834188897547E-4</v>
      </c>
      <c r="I1226" s="75">
        <v>-2.8749935276029599</v>
      </c>
      <c r="J1226" s="75">
        <v>0.76636970766129398</v>
      </c>
      <c r="K1226" s="77">
        <v>5.6723275862113003E-2</v>
      </c>
      <c r="L1226" s="75">
        <v>3.8331728114444599</v>
      </c>
      <c r="M1226" s="78">
        <v>0.108546952732509</v>
      </c>
    </row>
    <row r="1227" spans="1:13">
      <c r="A1227" s="81">
        <v>2019</v>
      </c>
      <c r="B1227" s="80" t="s">
        <v>921</v>
      </c>
      <c r="C1227" s="73" t="s">
        <v>1027</v>
      </c>
      <c r="D1227" s="9" t="s">
        <v>1467</v>
      </c>
      <c r="E1227" s="9" t="s">
        <v>1442</v>
      </c>
      <c r="F1227" s="74">
        <v>26114270</v>
      </c>
      <c r="G1227" s="75">
        <v>9.46502057613169E-2</v>
      </c>
      <c r="H1227" s="76">
        <v>5.2755561093548799E-5</v>
      </c>
      <c r="I1227" s="75">
        <v>-3.5507871854173998</v>
      </c>
      <c r="J1227" s="75">
        <v>0.89125058832307003</v>
      </c>
      <c r="K1227" s="77">
        <v>6.3231952774629493E-2</v>
      </c>
      <c r="L1227" s="75">
        <v>4.2777317535668899</v>
      </c>
      <c r="M1227" s="78">
        <v>0.15169539918899699</v>
      </c>
    </row>
    <row r="1228" spans="1:13">
      <c r="A1228" s="81">
        <v>2019</v>
      </c>
      <c r="B1228" s="72" t="s">
        <v>914</v>
      </c>
      <c r="C1228" s="73" t="s">
        <v>915</v>
      </c>
      <c r="D1228" s="9" t="s">
        <v>1467</v>
      </c>
      <c r="E1228" s="9" t="s">
        <v>1442</v>
      </c>
      <c r="F1228" s="74">
        <v>26114270</v>
      </c>
      <c r="G1228" s="75">
        <v>9.46502057613169E-2</v>
      </c>
      <c r="H1228" s="76">
        <v>1.07624604098396E-5</v>
      </c>
      <c r="I1228" s="75">
        <v>-171.037589416364</v>
      </c>
      <c r="J1228" s="75">
        <v>39.5233945357583</v>
      </c>
      <c r="K1228" s="77">
        <v>7.41721677064104E-2</v>
      </c>
      <c r="L1228" s="75">
        <v>4.9680884331057502</v>
      </c>
      <c r="M1228" s="78">
        <v>0.15913349174508401</v>
      </c>
    </row>
    <row r="1229" spans="1:13">
      <c r="A1229" s="81">
        <v>2019</v>
      </c>
      <c r="B1229" s="72" t="s">
        <v>914</v>
      </c>
      <c r="C1229" s="73" t="s">
        <v>1027</v>
      </c>
      <c r="D1229" s="9" t="s">
        <v>1467</v>
      </c>
      <c r="E1229" s="9" t="s">
        <v>1442</v>
      </c>
      <c r="F1229" s="74">
        <v>26114270</v>
      </c>
      <c r="G1229" s="75">
        <v>9.46502057613169E-2</v>
      </c>
      <c r="H1229" s="76">
        <v>2.4260238610731699E-6</v>
      </c>
      <c r="I1229" s="75">
        <v>-3.8234207494597001</v>
      </c>
      <c r="J1229" s="75">
        <v>0.82727312185718904</v>
      </c>
      <c r="K1229" s="77">
        <v>8.4149620241958906E-2</v>
      </c>
      <c r="L1229" s="75">
        <v>5.6151049319601896</v>
      </c>
      <c r="M1229" s="78">
        <v>0.17588439403019199</v>
      </c>
    </row>
    <row r="1230" spans="1:13">
      <c r="A1230" s="81">
        <v>2019</v>
      </c>
      <c r="B1230" s="72" t="s">
        <v>914</v>
      </c>
      <c r="C1230" s="73" t="s">
        <v>1027</v>
      </c>
      <c r="D1230" s="9" t="s">
        <v>1468</v>
      </c>
      <c r="E1230" s="9" t="s">
        <v>1442</v>
      </c>
      <c r="F1230" s="74">
        <v>26119579</v>
      </c>
      <c r="G1230" s="75">
        <v>0.11934156378600801</v>
      </c>
      <c r="H1230" s="76">
        <v>4.9475811979986196E-4</v>
      </c>
      <c r="I1230" s="75">
        <v>-2.2474323522935502</v>
      </c>
      <c r="J1230" s="75">
        <v>0.65128136003271697</v>
      </c>
      <c r="K1230" s="77">
        <v>4.7822480748782599E-2</v>
      </c>
      <c r="L1230" s="75">
        <v>3.3056070695716202</v>
      </c>
      <c r="M1230" s="78">
        <v>2.7956806607075502E-2</v>
      </c>
    </row>
    <row r="1231" spans="1:13">
      <c r="A1231" s="81">
        <v>2019</v>
      </c>
      <c r="B1231" s="72" t="s">
        <v>914</v>
      </c>
      <c r="C1231" s="73" t="s">
        <v>915</v>
      </c>
      <c r="D1231" s="9" t="s">
        <v>1469</v>
      </c>
      <c r="E1231" s="9" t="s">
        <v>1442</v>
      </c>
      <c r="F1231" s="74">
        <v>26119615</v>
      </c>
      <c r="G1231" s="75">
        <v>0.12345679012345701</v>
      </c>
      <c r="H1231" s="76">
        <v>7.4872364884634598E-4</v>
      </c>
      <c r="I1231" s="75">
        <v>-105.51214392465801</v>
      </c>
      <c r="J1231" s="75">
        <v>31.5714686277393</v>
      </c>
      <c r="K1231" s="77">
        <v>4.4922769847052901E-2</v>
      </c>
      <c r="L1231" s="75">
        <v>3.1256784492263501</v>
      </c>
      <c r="M1231" s="78">
        <v>2.7859578253863201E-2</v>
      </c>
    </row>
    <row r="1232" spans="1:13">
      <c r="A1232" s="81">
        <v>2019</v>
      </c>
      <c r="B1232" s="72" t="s">
        <v>914</v>
      </c>
      <c r="C1232" s="73" t="s">
        <v>1027</v>
      </c>
      <c r="D1232" s="9" t="s">
        <v>1469</v>
      </c>
      <c r="E1232" s="9" t="s">
        <v>1442</v>
      </c>
      <c r="F1232" s="74">
        <v>26119615</v>
      </c>
      <c r="G1232" s="75">
        <v>0.12345679012345701</v>
      </c>
      <c r="H1232" s="76">
        <v>2.81977216395472E-4</v>
      </c>
      <c r="I1232" s="75">
        <v>-2.3646423525976301</v>
      </c>
      <c r="J1232" s="75">
        <v>0.65808092252401396</v>
      </c>
      <c r="K1232" s="77">
        <v>5.1746312566327897E-2</v>
      </c>
      <c r="L1232" s="75">
        <v>3.5497859810191499</v>
      </c>
      <c r="M1232" s="78">
        <v>3.0948901107127801E-2</v>
      </c>
    </row>
    <row r="1233" spans="1:13">
      <c r="A1233" s="71">
        <v>2018</v>
      </c>
      <c r="B1233" s="80" t="s">
        <v>921</v>
      </c>
      <c r="C1233" s="73" t="s">
        <v>996</v>
      </c>
      <c r="D1233" s="9" t="s">
        <v>1470</v>
      </c>
      <c r="E1233" s="9" t="s">
        <v>1442</v>
      </c>
      <c r="F1233" s="74">
        <v>26431269</v>
      </c>
      <c r="G1233" s="75">
        <v>5.7324840764331197E-2</v>
      </c>
      <c r="H1233" s="76">
        <v>3.7660346369370598E-4</v>
      </c>
      <c r="I1233" s="75">
        <v>0.118867546613143</v>
      </c>
      <c r="J1233" s="75">
        <v>3.4006216889958203E-2</v>
      </c>
      <c r="K1233" s="77">
        <v>7.48722276167407E-2</v>
      </c>
      <c r="L1233" s="75">
        <v>3.4241156900120102</v>
      </c>
      <c r="M1233" s="78">
        <v>7.4515428697109407E-2</v>
      </c>
    </row>
    <row r="1234" spans="1:13">
      <c r="A1234" s="79">
        <v>2017</v>
      </c>
      <c r="B1234" s="80" t="s">
        <v>921</v>
      </c>
      <c r="C1234" s="73" t="s">
        <v>977</v>
      </c>
      <c r="D1234" s="9" t="s">
        <v>1471</v>
      </c>
      <c r="E1234" s="9" t="s">
        <v>1442</v>
      </c>
      <c r="F1234" s="74">
        <v>26867188</v>
      </c>
      <c r="G1234" s="75">
        <v>6.0763888888888902E-2</v>
      </c>
      <c r="H1234" s="76">
        <v>6.9772644716965197E-4</v>
      </c>
      <c r="I1234" s="75">
        <v>141.53197724822701</v>
      </c>
      <c r="J1234" s="75">
        <v>42.071997962509499</v>
      </c>
      <c r="K1234" s="77">
        <v>3.8532364650406999E-2</v>
      </c>
      <c r="L1234" s="75">
        <v>3.1563148148707101</v>
      </c>
      <c r="M1234" s="78">
        <v>0.110448417545013</v>
      </c>
    </row>
    <row r="1235" spans="1:13">
      <c r="A1235" s="79">
        <v>2017</v>
      </c>
      <c r="B1235" s="72" t="s">
        <v>914</v>
      </c>
      <c r="C1235" s="73" t="s">
        <v>977</v>
      </c>
      <c r="D1235" s="9" t="s">
        <v>1471</v>
      </c>
      <c r="E1235" s="9" t="s">
        <v>1442</v>
      </c>
      <c r="F1235" s="74">
        <v>26867188</v>
      </c>
      <c r="G1235" s="75">
        <v>6.0763888888888902E-2</v>
      </c>
      <c r="H1235" s="76">
        <v>3.2458962829880601E-4</v>
      </c>
      <c r="I1235" s="75">
        <v>148.29028375219201</v>
      </c>
      <c r="J1235" s="75">
        <v>41.609526813438102</v>
      </c>
      <c r="K1235" s="77">
        <v>4.3142584411492498E-2</v>
      </c>
      <c r="L1235" s="75">
        <v>3.4886653614184802</v>
      </c>
      <c r="M1235" s="78">
        <v>0.121248323514519</v>
      </c>
    </row>
    <row r="1236" spans="1:13">
      <c r="A1236" s="79">
        <v>2017</v>
      </c>
      <c r="B1236" s="80" t="s">
        <v>921</v>
      </c>
      <c r="C1236" s="73" t="s">
        <v>919</v>
      </c>
      <c r="D1236" s="9" t="s">
        <v>1471</v>
      </c>
      <c r="E1236" s="9" t="s">
        <v>1442</v>
      </c>
      <c r="F1236" s="74">
        <v>26867188</v>
      </c>
      <c r="G1236" s="75">
        <v>6.0763888888888902E-2</v>
      </c>
      <c r="H1236" s="76">
        <v>5.2126209330163502E-5</v>
      </c>
      <c r="I1236" s="75">
        <v>4.2827081490047201</v>
      </c>
      <c r="J1236" s="75">
        <v>1.07162734097434</v>
      </c>
      <c r="K1236" s="77">
        <v>5.3947360803615597E-2</v>
      </c>
      <c r="L1236" s="75">
        <v>4.2829438562517703</v>
      </c>
      <c r="M1236" s="78">
        <v>0.149160221250524</v>
      </c>
    </row>
    <row r="1237" spans="1:13">
      <c r="A1237" s="79">
        <v>2017</v>
      </c>
      <c r="B1237" s="72" t="s">
        <v>914</v>
      </c>
      <c r="C1237" s="73" t="s">
        <v>919</v>
      </c>
      <c r="D1237" s="9" t="s">
        <v>1471</v>
      </c>
      <c r="E1237" s="9" t="s">
        <v>1442</v>
      </c>
      <c r="F1237" s="74">
        <v>26867188</v>
      </c>
      <c r="G1237" s="75">
        <v>6.0763888888888902E-2</v>
      </c>
      <c r="H1237" s="76">
        <v>9.9955112610679697E-6</v>
      </c>
      <c r="I1237" s="75">
        <v>4.5734532259912797</v>
      </c>
      <c r="J1237" s="75">
        <v>1.0503472206759801</v>
      </c>
      <c r="K1237" s="77">
        <v>6.3710882500225899E-2</v>
      </c>
      <c r="L1237" s="75">
        <v>5.0001949872204996</v>
      </c>
      <c r="M1237" s="78">
        <v>0.170100089779193</v>
      </c>
    </row>
    <row r="1238" spans="1:13">
      <c r="A1238" s="81">
        <v>2019</v>
      </c>
      <c r="B1238" s="72" t="s">
        <v>914</v>
      </c>
      <c r="C1238" s="73" t="s">
        <v>957</v>
      </c>
      <c r="D1238" s="9" t="s">
        <v>1472</v>
      </c>
      <c r="E1238" s="9" t="s">
        <v>1442</v>
      </c>
      <c r="F1238" s="74">
        <v>27602191</v>
      </c>
      <c r="G1238" s="75">
        <v>0.39534883720930197</v>
      </c>
      <c r="H1238" s="76">
        <v>6.2087780751718499E-4</v>
      </c>
      <c r="I1238" s="75">
        <v>-1.2836981223832</v>
      </c>
      <c r="J1238" s="75">
        <v>0.37894283259213402</v>
      </c>
      <c r="K1238" s="77">
        <v>5.1975804498065797E-2</v>
      </c>
      <c r="L1238" s="75">
        <v>3.2069938631771699</v>
      </c>
      <c r="M1238" s="78">
        <v>2.8769255106450699E-2</v>
      </c>
    </row>
    <row r="1239" spans="1:13">
      <c r="A1239" s="81">
        <v>2019</v>
      </c>
      <c r="B1239" s="80" t="s">
        <v>921</v>
      </c>
      <c r="C1239" s="73" t="s">
        <v>959</v>
      </c>
      <c r="D1239" s="9" t="s">
        <v>1472</v>
      </c>
      <c r="E1239" s="9" t="s">
        <v>1442</v>
      </c>
      <c r="F1239" s="74">
        <v>27602191</v>
      </c>
      <c r="G1239" s="75">
        <v>0.39534883720930197</v>
      </c>
      <c r="H1239" s="76">
        <v>2.34566994014656E-4</v>
      </c>
      <c r="I1239" s="75">
        <v>-1.20409445415169</v>
      </c>
      <c r="J1239" s="75">
        <v>0.33169694825290102</v>
      </c>
      <c r="K1239" s="77">
        <v>5.9450897296595397E-2</v>
      </c>
      <c r="L1239" s="75">
        <v>3.6297330976158402</v>
      </c>
      <c r="M1239" s="78">
        <v>3.5613130735649499E-2</v>
      </c>
    </row>
    <row r="1240" spans="1:13">
      <c r="A1240" s="81">
        <v>2019</v>
      </c>
      <c r="B1240" s="80" t="s">
        <v>921</v>
      </c>
      <c r="C1240" s="73" t="s">
        <v>924</v>
      </c>
      <c r="D1240" s="9" t="s">
        <v>1472</v>
      </c>
      <c r="E1240" s="9" t="s">
        <v>1442</v>
      </c>
      <c r="F1240" s="74">
        <v>27602191</v>
      </c>
      <c r="G1240" s="75">
        <v>0.39534883720930197</v>
      </c>
      <c r="H1240" s="76">
        <v>1.68142096596167E-4</v>
      </c>
      <c r="I1240" s="75">
        <v>-30.657704703192199</v>
      </c>
      <c r="J1240" s="75">
        <v>8.2631644205113393</v>
      </c>
      <c r="K1240" s="77">
        <v>6.2018234249203899E-2</v>
      </c>
      <c r="L1240" s="75">
        <v>3.7743235415836001</v>
      </c>
      <c r="M1240" s="78">
        <v>5.1389670484298801E-2</v>
      </c>
    </row>
    <row r="1241" spans="1:13">
      <c r="A1241" s="81">
        <v>2019</v>
      </c>
      <c r="B1241" s="80" t="s">
        <v>921</v>
      </c>
      <c r="C1241" s="73" t="s">
        <v>957</v>
      </c>
      <c r="D1241" s="9" t="s">
        <v>1472</v>
      </c>
      <c r="E1241" s="9" t="s">
        <v>1442</v>
      </c>
      <c r="F1241" s="74">
        <v>27602191</v>
      </c>
      <c r="G1241" s="75">
        <v>0.39534883720930197</v>
      </c>
      <c r="H1241" s="76">
        <v>1.2213502450223501E-4</v>
      </c>
      <c r="I1241" s="75">
        <v>-1.5275708914166599</v>
      </c>
      <c r="J1241" s="75">
        <v>0.40354395846956997</v>
      </c>
      <c r="K1241" s="77">
        <v>6.4474901250002395E-2</v>
      </c>
      <c r="L1241" s="75">
        <v>3.9131597761302102</v>
      </c>
      <c r="M1241" s="78">
        <v>4.0738548718915399E-2</v>
      </c>
    </row>
    <row r="1242" spans="1:13">
      <c r="A1242" s="81">
        <v>2019</v>
      </c>
      <c r="B1242" s="72" t="s">
        <v>914</v>
      </c>
      <c r="C1242" s="73" t="s">
        <v>966</v>
      </c>
      <c r="D1242" s="9" t="s">
        <v>1473</v>
      </c>
      <c r="E1242" s="9" t="s">
        <v>1442</v>
      </c>
      <c r="F1242" s="74">
        <v>28268600</v>
      </c>
      <c r="G1242" s="75">
        <v>0.148837209302326</v>
      </c>
      <c r="H1242" s="76">
        <v>5.1859069447636702E-4</v>
      </c>
      <c r="I1242" s="75">
        <v>7.8028692022006907E-2</v>
      </c>
      <c r="J1242" s="75">
        <v>2.2719878330426602E-2</v>
      </c>
      <c r="K1242" s="77">
        <v>5.3382620421102402E-2</v>
      </c>
      <c r="L1242" s="75">
        <v>3.2851752804201602</v>
      </c>
      <c r="M1242" s="78">
        <v>2.79463600330663E-2</v>
      </c>
    </row>
    <row r="1243" spans="1:13">
      <c r="A1243" s="71">
        <v>2018</v>
      </c>
      <c r="B1243" s="72" t="s">
        <v>914</v>
      </c>
      <c r="C1243" s="73" t="s">
        <v>932</v>
      </c>
      <c r="D1243" s="9" t="s">
        <v>1474</v>
      </c>
      <c r="E1243" s="9" t="s">
        <v>1442</v>
      </c>
      <c r="F1243" s="74">
        <v>28862315</v>
      </c>
      <c r="G1243" s="75">
        <v>0.12</v>
      </c>
      <c r="H1243" s="76">
        <v>7.3166437193328401E-4</v>
      </c>
      <c r="I1243" s="75">
        <v>9.4225422538914305E-2</v>
      </c>
      <c r="J1243" s="75">
        <v>2.8238784526769398E-2</v>
      </c>
      <c r="K1243" s="77">
        <v>6.1640205642696198E-2</v>
      </c>
      <c r="L1243" s="75">
        <v>3.13568809222572</v>
      </c>
      <c r="M1243" s="78">
        <v>1.38483087310904E-2</v>
      </c>
    </row>
    <row r="1244" spans="1:13">
      <c r="A1244" s="79">
        <v>2017</v>
      </c>
      <c r="B1244" s="72" t="s">
        <v>914</v>
      </c>
      <c r="C1244" s="73" t="s">
        <v>927</v>
      </c>
      <c r="D1244" s="9" t="s">
        <v>1475</v>
      </c>
      <c r="E1244" s="9" t="s">
        <v>1442</v>
      </c>
      <c r="F1244" s="74">
        <v>29605426</v>
      </c>
      <c r="G1244" s="75">
        <v>3.4552845528455299E-2</v>
      </c>
      <c r="H1244" s="76">
        <v>8.9997953436524397E-4</v>
      </c>
      <c r="I1244" s="75">
        <v>54.690789400425103</v>
      </c>
      <c r="J1244" s="75">
        <v>16.608603630001198</v>
      </c>
      <c r="K1244" s="77">
        <v>4.3121182666280698E-2</v>
      </c>
      <c r="L1244" s="75">
        <v>3.0457673663532301</v>
      </c>
      <c r="M1244" s="78">
        <v>8.9790744097924494E-2</v>
      </c>
    </row>
    <row r="1245" spans="1:13">
      <c r="A1245" s="79">
        <v>2017</v>
      </c>
      <c r="B1245" s="80" t="s">
        <v>921</v>
      </c>
      <c r="C1245" s="73" t="s">
        <v>927</v>
      </c>
      <c r="D1245" s="9" t="s">
        <v>1475</v>
      </c>
      <c r="E1245" s="9" t="s">
        <v>1442</v>
      </c>
      <c r="F1245" s="74">
        <v>29605426</v>
      </c>
      <c r="G1245" s="75">
        <v>3.4552845528455299E-2</v>
      </c>
      <c r="H1245" s="76">
        <v>6.1003108259293003E-4</v>
      </c>
      <c r="I1245" s="75">
        <v>55.299890471062803</v>
      </c>
      <c r="J1245" s="75">
        <v>16.290490970976901</v>
      </c>
      <c r="K1245" s="77">
        <v>4.5762838764998502E-2</v>
      </c>
      <c r="L1245" s="75">
        <v>3.2146480360471301</v>
      </c>
      <c r="M1245" s="78">
        <v>9.1801912494986398E-2</v>
      </c>
    </row>
    <row r="1246" spans="1:13">
      <c r="A1246" s="81">
        <v>2019</v>
      </c>
      <c r="B1246" s="72" t="s">
        <v>914</v>
      </c>
      <c r="C1246" s="73" t="s">
        <v>930</v>
      </c>
      <c r="D1246" s="9" t="s">
        <v>1476</v>
      </c>
      <c r="E1246" s="9" t="s">
        <v>1442</v>
      </c>
      <c r="F1246" s="74">
        <v>30005311</v>
      </c>
      <c r="G1246" s="75">
        <v>9.1286307053941904E-2</v>
      </c>
      <c r="H1246" s="76">
        <v>3.2833796649900398E-4</v>
      </c>
      <c r="I1246" s="75">
        <v>7.2337294537684796E-2</v>
      </c>
      <c r="J1246" s="75">
        <v>2.0348467827166199E-2</v>
      </c>
      <c r="K1246" s="77">
        <v>5.1086611462474403E-2</v>
      </c>
      <c r="L1246" s="75">
        <v>3.4836788958644198</v>
      </c>
      <c r="M1246" s="78">
        <v>3.2526271987476298E-2</v>
      </c>
    </row>
    <row r="1247" spans="1:13">
      <c r="A1247" s="81">
        <v>2019</v>
      </c>
      <c r="B1247" s="72" t="s">
        <v>914</v>
      </c>
      <c r="C1247" s="73" t="s">
        <v>930</v>
      </c>
      <c r="D1247" s="9" t="s">
        <v>1477</v>
      </c>
      <c r="E1247" s="9" t="s">
        <v>1442</v>
      </c>
      <c r="F1247" s="74">
        <v>30005314</v>
      </c>
      <c r="G1247" s="75">
        <v>9.1286307053941904E-2</v>
      </c>
      <c r="H1247" s="76">
        <v>3.2833796649900398E-4</v>
      </c>
      <c r="I1247" s="75">
        <v>7.2337294537684796E-2</v>
      </c>
      <c r="J1247" s="75">
        <v>2.0348467827166199E-2</v>
      </c>
      <c r="K1247" s="77">
        <v>5.1086611462474403E-2</v>
      </c>
      <c r="L1247" s="75">
        <v>3.4836788958644198</v>
      </c>
      <c r="M1247" s="78">
        <v>7.2348649125260497E-2</v>
      </c>
    </row>
    <row r="1248" spans="1:13">
      <c r="A1248" s="81">
        <v>2019</v>
      </c>
      <c r="B1248" s="72" t="s">
        <v>914</v>
      </c>
      <c r="C1248" s="73" t="s">
        <v>930</v>
      </c>
      <c r="D1248" s="9" t="s">
        <v>1478</v>
      </c>
      <c r="E1248" s="9" t="s">
        <v>1442</v>
      </c>
      <c r="F1248" s="74">
        <v>30005341</v>
      </c>
      <c r="G1248" s="75">
        <v>9.1286307053941904E-2</v>
      </c>
      <c r="H1248" s="76">
        <v>3.2833796649900398E-4</v>
      </c>
      <c r="I1248" s="75">
        <v>7.2337294537684796E-2</v>
      </c>
      <c r="J1248" s="75">
        <v>2.0348467827166199E-2</v>
      </c>
      <c r="K1248" s="77">
        <v>5.1086611462474403E-2</v>
      </c>
      <c r="L1248" s="75">
        <v>3.4836788958644198</v>
      </c>
      <c r="M1248" s="78">
        <v>7.2348649125260497E-2</v>
      </c>
    </row>
    <row r="1249" spans="1:13">
      <c r="A1249" s="71">
        <v>2018</v>
      </c>
      <c r="B1249" s="80" t="s">
        <v>921</v>
      </c>
      <c r="C1249" s="73" t="s">
        <v>930</v>
      </c>
      <c r="D1249" s="9" t="s">
        <v>1479</v>
      </c>
      <c r="E1249" s="9" t="s">
        <v>1442</v>
      </c>
      <c r="F1249" s="74">
        <v>30691382</v>
      </c>
      <c r="G1249" s="75">
        <v>0.125714285714286</v>
      </c>
      <c r="H1249" s="76">
        <v>9.9779637735482904E-4</v>
      </c>
      <c r="I1249" s="75">
        <v>5.9992649018370897E-2</v>
      </c>
      <c r="J1249" s="75">
        <v>1.8455311475789701E-2</v>
      </c>
      <c r="K1249" s="77">
        <v>5.8596169655559499E-2</v>
      </c>
      <c r="L1249" s="75">
        <v>3.0009580771633901</v>
      </c>
      <c r="M1249" s="78">
        <v>5.34593552084923E-2</v>
      </c>
    </row>
    <row r="1250" spans="1:13">
      <c r="A1250" s="81">
        <v>2019</v>
      </c>
      <c r="B1250" s="72" t="s">
        <v>914</v>
      </c>
      <c r="C1250" s="73" t="s">
        <v>1027</v>
      </c>
      <c r="D1250" s="9" t="s">
        <v>1480</v>
      </c>
      <c r="E1250" s="9" t="s">
        <v>1442</v>
      </c>
      <c r="F1250" s="74">
        <v>32097594</v>
      </c>
      <c r="G1250" s="75">
        <v>0.141975308641975</v>
      </c>
      <c r="H1250" s="76">
        <v>3.5340200437298602E-4</v>
      </c>
      <c r="I1250" s="75">
        <v>1.9882366143032799</v>
      </c>
      <c r="J1250" s="75">
        <v>0.562170322672356</v>
      </c>
      <c r="K1250" s="77">
        <v>5.0172342933992503E-2</v>
      </c>
      <c r="L1250" s="75">
        <v>3.4517309916553498</v>
      </c>
      <c r="M1250" s="78">
        <v>2.5224928176823799E-2</v>
      </c>
    </row>
    <row r="1251" spans="1:13">
      <c r="A1251" s="81">
        <v>2019</v>
      </c>
      <c r="B1251" s="80" t="s">
        <v>921</v>
      </c>
      <c r="C1251" s="73" t="s">
        <v>932</v>
      </c>
      <c r="D1251" s="9" t="s">
        <v>1480</v>
      </c>
      <c r="E1251" s="9" t="s">
        <v>1442</v>
      </c>
      <c r="F1251" s="74">
        <v>32097594</v>
      </c>
      <c r="G1251" s="75">
        <v>0.141975308641975</v>
      </c>
      <c r="H1251" s="76">
        <v>3.4512423643466198E-4</v>
      </c>
      <c r="I1251" s="75">
        <v>-6.0923109898361798E-2</v>
      </c>
      <c r="J1251" s="75">
        <v>1.7208406110500899E-2</v>
      </c>
      <c r="K1251" s="77">
        <v>5.0271792576166402E-2</v>
      </c>
      <c r="L1251" s="75">
        <v>3.4620245412004298</v>
      </c>
      <c r="M1251" s="78">
        <v>1.4558356742391801E-2</v>
      </c>
    </row>
    <row r="1252" spans="1:13">
      <c r="A1252" s="81">
        <v>2019</v>
      </c>
      <c r="B1252" s="80" t="s">
        <v>921</v>
      </c>
      <c r="C1252" s="73" t="s">
        <v>1027</v>
      </c>
      <c r="D1252" s="9" t="s">
        <v>1480</v>
      </c>
      <c r="E1252" s="9" t="s">
        <v>1442</v>
      </c>
      <c r="F1252" s="74">
        <v>32097594</v>
      </c>
      <c r="G1252" s="75">
        <v>0.141975308641975</v>
      </c>
      <c r="H1252" s="76">
        <v>2.5109963434778699E-4</v>
      </c>
      <c r="I1252" s="75">
        <v>2.0551178472363101</v>
      </c>
      <c r="J1252" s="75">
        <v>0.56781363276346497</v>
      </c>
      <c r="K1252" s="77">
        <v>5.2481000661488197E-2</v>
      </c>
      <c r="L1252" s="75">
        <v>3.6001539197078398</v>
      </c>
      <c r="M1252" s="78">
        <v>2.69505272144978E-2</v>
      </c>
    </row>
    <row r="1253" spans="1:13">
      <c r="A1253" s="71">
        <v>2018</v>
      </c>
      <c r="B1253" s="72" t="s">
        <v>914</v>
      </c>
      <c r="C1253" s="73" t="s">
        <v>930</v>
      </c>
      <c r="D1253" s="9" t="s">
        <v>1481</v>
      </c>
      <c r="E1253" s="9" t="s">
        <v>1442</v>
      </c>
      <c r="F1253" s="74">
        <v>32097629</v>
      </c>
      <c r="G1253" s="75">
        <v>2.57142857142857E-2</v>
      </c>
      <c r="H1253" s="76">
        <v>2.9118570908146202E-4</v>
      </c>
      <c r="I1253" s="75">
        <v>0.18867036720248501</v>
      </c>
      <c r="J1253" s="75">
        <v>5.2840547066029003E-2</v>
      </c>
      <c r="K1253" s="77">
        <v>7.0260526328305595E-2</v>
      </c>
      <c r="L1253" s="75">
        <v>3.5358299432991198</v>
      </c>
      <c r="M1253" s="78">
        <v>0.14677714562574601</v>
      </c>
    </row>
    <row r="1254" spans="1:13">
      <c r="A1254" s="81">
        <v>2019</v>
      </c>
      <c r="B1254" s="72" t="s">
        <v>914</v>
      </c>
      <c r="C1254" s="73" t="s">
        <v>1027</v>
      </c>
      <c r="D1254" s="9" t="s">
        <v>1482</v>
      </c>
      <c r="E1254" s="9" t="s">
        <v>1442</v>
      </c>
      <c r="F1254" s="74">
        <v>32097678</v>
      </c>
      <c r="G1254" s="75">
        <v>0.14403292181069999</v>
      </c>
      <c r="H1254" s="76">
        <v>3.4000528420160598E-4</v>
      </c>
      <c r="I1254" s="75">
        <v>1.9880383781517601</v>
      </c>
      <c r="J1254" s="75">
        <v>0.56057077223801499</v>
      </c>
      <c r="K1254" s="77">
        <v>5.04419186330579E-2</v>
      </c>
      <c r="L1254" s="75">
        <v>3.4685143333054902</v>
      </c>
      <c r="M1254" s="78">
        <v>2.71203153358975E-2</v>
      </c>
    </row>
    <row r="1255" spans="1:13">
      <c r="A1255" s="81">
        <v>2019</v>
      </c>
      <c r="B1255" s="80" t="s">
        <v>921</v>
      </c>
      <c r="C1255" s="73" t="s">
        <v>932</v>
      </c>
      <c r="D1255" s="9" t="s">
        <v>1482</v>
      </c>
      <c r="E1255" s="9" t="s">
        <v>1442</v>
      </c>
      <c r="F1255" s="74">
        <v>32097678</v>
      </c>
      <c r="G1255" s="75">
        <v>0.14403292181069999</v>
      </c>
      <c r="H1255" s="76">
        <v>3.0322193676638202E-4</v>
      </c>
      <c r="I1255" s="75">
        <v>-6.13058112896461E-2</v>
      </c>
      <c r="J1255" s="75">
        <v>1.71595650965706E-2</v>
      </c>
      <c r="K1255" s="77">
        <v>5.1171511555786101E-2</v>
      </c>
      <c r="L1255" s="75">
        <v>3.5182393826179399</v>
      </c>
      <c r="M1255" s="78">
        <v>1.58526882725997E-2</v>
      </c>
    </row>
    <row r="1256" spans="1:13">
      <c r="A1256" s="81">
        <v>2019</v>
      </c>
      <c r="B1256" s="80" t="s">
        <v>921</v>
      </c>
      <c r="C1256" s="73" t="s">
        <v>1027</v>
      </c>
      <c r="D1256" s="9" t="s">
        <v>1482</v>
      </c>
      <c r="E1256" s="9" t="s">
        <v>1442</v>
      </c>
      <c r="F1256" s="74">
        <v>32097678</v>
      </c>
      <c r="G1256" s="75">
        <v>0.14403292181069999</v>
      </c>
      <c r="H1256" s="76">
        <v>2.30881570580697E-4</v>
      </c>
      <c r="I1256" s="75">
        <v>2.0622335221210402</v>
      </c>
      <c r="J1256" s="75">
        <v>0.56655905556838304</v>
      </c>
      <c r="K1256" s="77">
        <v>5.3063187233707301E-2</v>
      </c>
      <c r="L1256" s="75">
        <v>3.6366107319357401</v>
      </c>
      <c r="M1256" s="78">
        <v>2.9182392286140901E-2</v>
      </c>
    </row>
    <row r="1257" spans="1:13">
      <c r="A1257" s="71">
        <v>2018</v>
      </c>
      <c r="B1257" s="72" t="s">
        <v>914</v>
      </c>
      <c r="C1257" s="73" t="s">
        <v>930</v>
      </c>
      <c r="D1257" s="9" t="s">
        <v>1483</v>
      </c>
      <c r="E1257" s="9" t="s">
        <v>1442</v>
      </c>
      <c r="F1257" s="74">
        <v>32099200</v>
      </c>
      <c r="G1257" s="75">
        <v>2.8571428571428598E-2</v>
      </c>
      <c r="H1257" s="76">
        <v>4.2233151944402698E-4</v>
      </c>
      <c r="I1257" s="75">
        <v>0.18109377641236199</v>
      </c>
      <c r="J1257" s="75">
        <v>5.2066343856808799E-2</v>
      </c>
      <c r="K1257" s="77">
        <v>6.6792903667898598E-2</v>
      </c>
      <c r="L1257" s="75">
        <v>3.3743465051017498</v>
      </c>
      <c r="M1257" s="78">
        <v>0.14575592863054099</v>
      </c>
    </row>
    <row r="1258" spans="1:13">
      <c r="A1258" s="71">
        <v>2018</v>
      </c>
      <c r="B1258" s="72" t="s">
        <v>914</v>
      </c>
      <c r="C1258" s="73" t="s">
        <v>930</v>
      </c>
      <c r="D1258" s="9" t="s">
        <v>1484</v>
      </c>
      <c r="E1258" s="9" t="s">
        <v>1442</v>
      </c>
      <c r="F1258" s="74">
        <v>32099305</v>
      </c>
      <c r="G1258" s="75">
        <v>2.8571428571428598E-2</v>
      </c>
      <c r="H1258" s="76">
        <v>4.2233151944402698E-4</v>
      </c>
      <c r="I1258" s="75">
        <v>0.18109377641236199</v>
      </c>
      <c r="J1258" s="75">
        <v>5.2066343856808799E-2</v>
      </c>
      <c r="K1258" s="77">
        <v>6.6792903667898598E-2</v>
      </c>
      <c r="L1258" s="75">
        <v>3.3743465051017498</v>
      </c>
      <c r="M1258" s="78">
        <v>6.1014109659296399E-2</v>
      </c>
    </row>
    <row r="1259" spans="1:13">
      <c r="A1259" s="81">
        <v>2019</v>
      </c>
      <c r="B1259" s="80" t="s">
        <v>921</v>
      </c>
      <c r="C1259" s="73" t="s">
        <v>915</v>
      </c>
      <c r="D1259" s="9" t="s">
        <v>1485</v>
      </c>
      <c r="E1259" s="9" t="s">
        <v>1442</v>
      </c>
      <c r="F1259" s="74">
        <v>32352509</v>
      </c>
      <c r="G1259" s="75">
        <v>0.25720164609053497</v>
      </c>
      <c r="H1259" s="76">
        <v>6.9443963573035999E-4</v>
      </c>
      <c r="I1259" s="75">
        <v>74.248489201956005</v>
      </c>
      <c r="J1259" s="75">
        <v>22.097347625756701</v>
      </c>
      <c r="K1259" s="77">
        <v>4.5398222923759203E-2</v>
      </c>
      <c r="L1259" s="75">
        <v>3.1583654993987702</v>
      </c>
      <c r="M1259" s="78">
        <v>3.8440675365115799E-2</v>
      </c>
    </row>
    <row r="1260" spans="1:13">
      <c r="A1260" s="81">
        <v>2019</v>
      </c>
      <c r="B1260" s="80" t="s">
        <v>921</v>
      </c>
      <c r="C1260" s="73" t="s">
        <v>1027</v>
      </c>
      <c r="D1260" s="9" t="s">
        <v>1485</v>
      </c>
      <c r="E1260" s="9" t="s">
        <v>1442</v>
      </c>
      <c r="F1260" s="74">
        <v>32352509</v>
      </c>
      <c r="G1260" s="75">
        <v>0.25720164609053497</v>
      </c>
      <c r="H1260" s="76">
        <v>6.8065381723388595E-4</v>
      </c>
      <c r="I1260" s="75">
        <v>1.55229741984986</v>
      </c>
      <c r="J1260" s="75">
        <v>0.46125683115656302</v>
      </c>
      <c r="K1260" s="77">
        <v>4.5538271601210399E-2</v>
      </c>
      <c r="L1260" s="75">
        <v>3.1670737155345301</v>
      </c>
      <c r="M1260" s="78">
        <v>3.7162960296807802E-2</v>
      </c>
    </row>
    <row r="1261" spans="1:13">
      <c r="A1261" s="71">
        <v>2018</v>
      </c>
      <c r="B1261" s="72" t="s">
        <v>914</v>
      </c>
      <c r="C1261" s="73" t="s">
        <v>930</v>
      </c>
      <c r="D1261" s="9" t="s">
        <v>1486</v>
      </c>
      <c r="E1261" s="9" t="s">
        <v>1442</v>
      </c>
      <c r="F1261" s="74">
        <v>32356189</v>
      </c>
      <c r="G1261" s="75">
        <v>0.1</v>
      </c>
      <c r="H1261" s="76">
        <v>3.2884146545248099E-4</v>
      </c>
      <c r="I1261" s="75">
        <v>9.6807521921707398E-2</v>
      </c>
      <c r="J1261" s="75">
        <v>2.7342082550043799E-2</v>
      </c>
      <c r="K1261" s="77">
        <v>6.9128125887303202E-2</v>
      </c>
      <c r="L1261" s="75">
        <v>3.4830134250681901</v>
      </c>
      <c r="M1261" s="78">
        <v>0.171542265528046</v>
      </c>
    </row>
    <row r="1262" spans="1:13">
      <c r="A1262" s="81">
        <v>2019</v>
      </c>
      <c r="B1262" s="72" t="s">
        <v>914</v>
      </c>
      <c r="C1262" s="73" t="s">
        <v>932</v>
      </c>
      <c r="D1262" s="9" t="s">
        <v>1487</v>
      </c>
      <c r="E1262" s="9" t="s">
        <v>1488</v>
      </c>
      <c r="F1262" s="74">
        <v>1057635</v>
      </c>
      <c r="G1262" s="75">
        <v>5.96707818930041E-2</v>
      </c>
      <c r="H1262" s="76">
        <v>7.1229438062601295E-4</v>
      </c>
      <c r="I1262" s="75">
        <v>-9.32826185348887E-2</v>
      </c>
      <c r="J1262" s="75">
        <v>2.7801684646842899E-2</v>
      </c>
      <c r="K1262" s="77">
        <v>4.5272198177869601E-2</v>
      </c>
      <c r="L1262" s="75">
        <v>3.14734048184207</v>
      </c>
      <c r="M1262" s="78">
        <v>6.85462944099582E-2</v>
      </c>
    </row>
    <row r="1263" spans="1:13">
      <c r="A1263" s="81">
        <v>2019</v>
      </c>
      <c r="B1263" s="80" t="s">
        <v>921</v>
      </c>
      <c r="C1263" s="73" t="s">
        <v>930</v>
      </c>
      <c r="D1263" s="9" t="s">
        <v>1487</v>
      </c>
      <c r="E1263" s="9" t="s">
        <v>1488</v>
      </c>
      <c r="F1263" s="74">
        <v>1057635</v>
      </c>
      <c r="G1263" s="75">
        <v>6.01659751037344E-2</v>
      </c>
      <c r="H1263" s="76">
        <v>5.4431796332601097E-4</v>
      </c>
      <c r="I1263" s="75">
        <v>-9.6964814478165295E-2</v>
      </c>
      <c r="J1263" s="75">
        <v>2.8322358715695599E-2</v>
      </c>
      <c r="K1263" s="77">
        <v>4.7471638463162699E-2</v>
      </c>
      <c r="L1263" s="75">
        <v>3.2641473330637201</v>
      </c>
      <c r="M1263" s="78">
        <v>6.9585961492577106E-2</v>
      </c>
    </row>
    <row r="1264" spans="1:13">
      <c r="A1264" s="81">
        <v>2019</v>
      </c>
      <c r="B1264" s="80" t="s">
        <v>921</v>
      </c>
      <c r="C1264" s="73" t="s">
        <v>932</v>
      </c>
      <c r="D1264" s="9" t="s">
        <v>1487</v>
      </c>
      <c r="E1264" s="9" t="s">
        <v>1488</v>
      </c>
      <c r="F1264" s="74">
        <v>1057635</v>
      </c>
      <c r="G1264" s="75">
        <v>5.96707818930041E-2</v>
      </c>
      <c r="H1264" s="76">
        <v>1.1401649338522801E-4</v>
      </c>
      <c r="I1264" s="75">
        <v>-0.10680701712912199</v>
      </c>
      <c r="J1264" s="75">
        <v>2.8045135501373698E-2</v>
      </c>
      <c r="K1264" s="77">
        <v>5.7940448987608001E-2</v>
      </c>
      <c r="L1264" s="75">
        <v>3.9430323199961901</v>
      </c>
      <c r="M1264" s="78">
        <v>8.9863245069005296E-2</v>
      </c>
    </row>
    <row r="1265" spans="1:13">
      <c r="A1265" s="71">
        <v>2018</v>
      </c>
      <c r="B1265" s="72" t="s">
        <v>914</v>
      </c>
      <c r="C1265" s="73" t="s">
        <v>936</v>
      </c>
      <c r="D1265" s="9" t="s">
        <v>1489</v>
      </c>
      <c r="E1265" s="9" t="s">
        <v>1488</v>
      </c>
      <c r="F1265" s="74">
        <v>1613049</v>
      </c>
      <c r="G1265" s="75">
        <v>6.8571428571428603E-2</v>
      </c>
      <c r="H1265" s="76">
        <v>9.9905956561363997E-4</v>
      </c>
      <c r="I1265" s="75">
        <v>2.13112128524764</v>
      </c>
      <c r="J1265" s="75">
        <v>0.654956189510427</v>
      </c>
      <c r="K1265" s="77">
        <v>5.8706022328593802E-2</v>
      </c>
      <c r="L1265" s="75">
        <v>3.0004086176337501</v>
      </c>
      <c r="M1265" s="78">
        <v>4.6502970824823797E-2</v>
      </c>
    </row>
    <row r="1266" spans="1:13">
      <c r="A1266" s="71">
        <v>2018</v>
      </c>
      <c r="B1266" s="80" t="s">
        <v>921</v>
      </c>
      <c r="C1266" s="73" t="s">
        <v>918</v>
      </c>
      <c r="D1266" s="9" t="s">
        <v>1489</v>
      </c>
      <c r="E1266" s="9" t="s">
        <v>1488</v>
      </c>
      <c r="F1266" s="74">
        <v>1613049</v>
      </c>
      <c r="G1266" s="75">
        <v>6.8571428571428603E-2</v>
      </c>
      <c r="H1266" s="76">
        <v>3.4309315880243202E-4</v>
      </c>
      <c r="I1266" s="75">
        <v>2.6748715104646998</v>
      </c>
      <c r="J1266" s="75">
        <v>0.75874861632917701</v>
      </c>
      <c r="K1266" s="77">
        <v>6.8555413216211503E-2</v>
      </c>
      <c r="L1266" s="75">
        <v>3.46458794158817</v>
      </c>
      <c r="M1266" s="78">
        <v>5.8252719098659297E-2</v>
      </c>
    </row>
    <row r="1267" spans="1:13">
      <c r="A1267" s="71">
        <v>2018</v>
      </c>
      <c r="B1267" s="72" t="s">
        <v>914</v>
      </c>
      <c r="C1267" s="73" t="s">
        <v>918</v>
      </c>
      <c r="D1267" s="9" t="s">
        <v>1489</v>
      </c>
      <c r="E1267" s="9" t="s">
        <v>1488</v>
      </c>
      <c r="F1267" s="74">
        <v>1613049</v>
      </c>
      <c r="G1267" s="75">
        <v>6.8571428571428603E-2</v>
      </c>
      <c r="H1267" s="76">
        <v>2.05348829239176E-4</v>
      </c>
      <c r="I1267" s="75">
        <v>2.7448141352805799</v>
      </c>
      <c r="J1267" s="75">
        <v>0.75094145465593798</v>
      </c>
      <c r="K1267" s="77">
        <v>7.3502687892330401E-2</v>
      </c>
      <c r="L1267" s="75">
        <v>3.6875077688581301</v>
      </c>
      <c r="M1267" s="78">
        <v>6.1338935503018298E-2</v>
      </c>
    </row>
    <row r="1268" spans="1:13">
      <c r="A1268" s="71">
        <v>2018</v>
      </c>
      <c r="B1268" s="72" t="s">
        <v>914</v>
      </c>
      <c r="C1268" s="73" t="s">
        <v>1027</v>
      </c>
      <c r="D1268" s="9" t="s">
        <v>1490</v>
      </c>
      <c r="E1268" s="9" t="s">
        <v>1488</v>
      </c>
      <c r="F1268" s="74">
        <v>3411755</v>
      </c>
      <c r="G1268" s="75">
        <v>0.19714285714285701</v>
      </c>
      <c r="H1268" s="76">
        <v>5.5808018802467002E-4</v>
      </c>
      <c r="I1268" s="75">
        <v>1.2458205074975</v>
      </c>
      <c r="J1268" s="75">
        <v>0.36564711825547502</v>
      </c>
      <c r="K1268" s="77">
        <v>6.4183524493225202E-2</v>
      </c>
      <c r="L1268" s="75">
        <v>3.2533033947639098</v>
      </c>
      <c r="M1268" s="78">
        <v>5.7730605509191298E-2</v>
      </c>
    </row>
    <row r="1269" spans="1:13">
      <c r="A1269" s="71">
        <v>2018</v>
      </c>
      <c r="B1269" s="72" t="s">
        <v>914</v>
      </c>
      <c r="C1269" s="73" t="s">
        <v>915</v>
      </c>
      <c r="D1269" s="9" t="s">
        <v>1490</v>
      </c>
      <c r="E1269" s="9" t="s">
        <v>1488</v>
      </c>
      <c r="F1269" s="74">
        <v>3411755</v>
      </c>
      <c r="G1269" s="75">
        <v>0.19714285714285701</v>
      </c>
      <c r="H1269" s="76">
        <v>2.5406586268940498E-4</v>
      </c>
      <c r="I1269" s="75">
        <v>47.796198299500901</v>
      </c>
      <c r="J1269" s="75">
        <v>13.2625688997664</v>
      </c>
      <c r="K1269" s="77">
        <v>7.1528212793502299E-2</v>
      </c>
      <c r="L1269" s="75">
        <v>3.59505368458202</v>
      </c>
      <c r="M1269" s="78">
        <v>6.9951060537428805E-2</v>
      </c>
    </row>
    <row r="1270" spans="1:13">
      <c r="A1270" s="71">
        <v>2018</v>
      </c>
      <c r="B1270" s="72" t="s">
        <v>914</v>
      </c>
      <c r="C1270" s="73" t="s">
        <v>1027</v>
      </c>
      <c r="D1270" s="9" t="s">
        <v>1491</v>
      </c>
      <c r="E1270" s="9" t="s">
        <v>1488</v>
      </c>
      <c r="F1270" s="74">
        <v>3411766</v>
      </c>
      <c r="G1270" s="75">
        <v>0.19714285714285701</v>
      </c>
      <c r="H1270" s="76">
        <v>5.5808018802467002E-4</v>
      </c>
      <c r="I1270" s="75">
        <v>1.2458205074975</v>
      </c>
      <c r="J1270" s="75">
        <v>0.36564711825547502</v>
      </c>
      <c r="K1270" s="77">
        <v>6.4183524493225202E-2</v>
      </c>
      <c r="L1270" s="75">
        <v>3.2533033947639098</v>
      </c>
      <c r="M1270" s="78">
        <v>5.7730605509191298E-2</v>
      </c>
    </row>
    <row r="1271" spans="1:13">
      <c r="A1271" s="71">
        <v>2018</v>
      </c>
      <c r="B1271" s="72" t="s">
        <v>914</v>
      </c>
      <c r="C1271" s="73" t="s">
        <v>915</v>
      </c>
      <c r="D1271" s="9" t="s">
        <v>1491</v>
      </c>
      <c r="E1271" s="9" t="s">
        <v>1488</v>
      </c>
      <c r="F1271" s="74">
        <v>3411766</v>
      </c>
      <c r="G1271" s="75">
        <v>0.19714285714285701</v>
      </c>
      <c r="H1271" s="76">
        <v>2.5406586268940498E-4</v>
      </c>
      <c r="I1271" s="75">
        <v>47.796198299500901</v>
      </c>
      <c r="J1271" s="75">
        <v>13.2625688997664</v>
      </c>
      <c r="K1271" s="77">
        <v>7.1528212793502299E-2</v>
      </c>
      <c r="L1271" s="75">
        <v>3.59505368458202</v>
      </c>
      <c r="M1271" s="78">
        <v>6.9951060537428805E-2</v>
      </c>
    </row>
    <row r="1272" spans="1:13">
      <c r="A1272" s="81">
        <v>2019</v>
      </c>
      <c r="B1272" s="72" t="s">
        <v>914</v>
      </c>
      <c r="C1272" s="73" t="s">
        <v>936</v>
      </c>
      <c r="D1272" s="9" t="s">
        <v>1492</v>
      </c>
      <c r="E1272" s="9" t="s">
        <v>1488</v>
      </c>
      <c r="F1272" s="74">
        <v>4201830</v>
      </c>
      <c r="G1272" s="75">
        <v>9.9585062240663894E-2</v>
      </c>
      <c r="H1272" s="76">
        <v>7.5313493750076303E-4</v>
      </c>
      <c r="I1272" s="75">
        <v>2.52221669232254</v>
      </c>
      <c r="J1272" s="75">
        <v>0.75510929004331995</v>
      </c>
      <c r="K1272" s="77">
        <v>4.5239126381498601E-2</v>
      </c>
      <c r="L1272" s="75">
        <v>3.1231272052577101</v>
      </c>
      <c r="M1272" s="78">
        <v>9.2994266714342497E-3</v>
      </c>
    </row>
    <row r="1273" spans="1:13">
      <c r="A1273" s="79">
        <v>2017</v>
      </c>
      <c r="B1273" s="80" t="s">
        <v>921</v>
      </c>
      <c r="C1273" s="73" t="s">
        <v>919</v>
      </c>
      <c r="D1273" s="9" t="s">
        <v>1493</v>
      </c>
      <c r="E1273" s="9" t="s">
        <v>1488</v>
      </c>
      <c r="F1273" s="74">
        <v>6772214</v>
      </c>
      <c r="G1273" s="75">
        <v>4.1666666666666699E-2</v>
      </c>
      <c r="H1273" s="76">
        <v>1.44701732188125E-4</v>
      </c>
      <c r="I1273" s="75">
        <v>4.8623658626851904</v>
      </c>
      <c r="J1273" s="75">
        <v>1.2931132345504399</v>
      </c>
      <c r="K1273" s="77">
        <v>4.7908505459882997E-2</v>
      </c>
      <c r="L1273" s="75">
        <v>3.8395262700195798</v>
      </c>
      <c r="M1273" s="78">
        <v>0.147149523032337</v>
      </c>
    </row>
    <row r="1274" spans="1:13">
      <c r="A1274" s="79">
        <v>2017</v>
      </c>
      <c r="B1274" s="72" t="s">
        <v>914</v>
      </c>
      <c r="C1274" s="73" t="s">
        <v>919</v>
      </c>
      <c r="D1274" s="9" t="s">
        <v>1493</v>
      </c>
      <c r="E1274" s="9" t="s">
        <v>1488</v>
      </c>
      <c r="F1274" s="74">
        <v>6772214</v>
      </c>
      <c r="G1274" s="75">
        <v>4.1666666666666699E-2</v>
      </c>
      <c r="H1274" s="76">
        <v>9.6975072602114898E-5</v>
      </c>
      <c r="I1274" s="75">
        <v>4.9542988316275398</v>
      </c>
      <c r="J1274" s="75">
        <v>1.2845558120717699</v>
      </c>
      <c r="K1274" s="77">
        <v>5.0338315981159003E-2</v>
      </c>
      <c r="L1274" s="75">
        <v>4.0133398865854897</v>
      </c>
      <c r="M1274" s="78">
        <v>0.15276645073838199</v>
      </c>
    </row>
    <row r="1275" spans="1:13">
      <c r="A1275" s="71">
        <v>2018</v>
      </c>
      <c r="B1275" s="80" t="s">
        <v>921</v>
      </c>
      <c r="C1275" s="73" t="s">
        <v>915</v>
      </c>
      <c r="D1275" s="9" t="s">
        <v>1494</v>
      </c>
      <c r="E1275" s="9" t="s">
        <v>1488</v>
      </c>
      <c r="F1275" s="74">
        <v>10190585</v>
      </c>
      <c r="G1275" s="75">
        <v>0.17142857142857101</v>
      </c>
      <c r="H1275" s="76">
        <v>5.9842121846590695E-4</v>
      </c>
      <c r="I1275" s="75">
        <v>-54.789268460777897</v>
      </c>
      <c r="J1275" s="75">
        <v>16.185425156084001</v>
      </c>
      <c r="K1275" s="77">
        <v>6.3381664751017794E-2</v>
      </c>
      <c r="L1275" s="75">
        <v>3.2229930159135098</v>
      </c>
      <c r="M1275" s="78">
        <v>0.109485569625593</v>
      </c>
    </row>
    <row r="1276" spans="1:13">
      <c r="A1276" s="71">
        <v>2018</v>
      </c>
      <c r="B1276" s="72" t="s">
        <v>914</v>
      </c>
      <c r="C1276" s="73" t="s">
        <v>915</v>
      </c>
      <c r="D1276" s="9" t="s">
        <v>1494</v>
      </c>
      <c r="E1276" s="9" t="s">
        <v>1488</v>
      </c>
      <c r="F1276" s="74">
        <v>10190585</v>
      </c>
      <c r="G1276" s="75">
        <v>0.17142857142857101</v>
      </c>
      <c r="H1276" s="76">
        <v>2.3799154553906599E-4</v>
      </c>
      <c r="I1276" s="75">
        <v>-57.3332495279139</v>
      </c>
      <c r="J1276" s="75">
        <v>15.8393165901752</v>
      </c>
      <c r="K1276" s="77">
        <v>7.2134996075303798E-2</v>
      </c>
      <c r="L1276" s="75">
        <v>3.6234384706365499</v>
      </c>
      <c r="M1276" s="78">
        <v>0.11988890491984699</v>
      </c>
    </row>
    <row r="1277" spans="1:13">
      <c r="A1277" s="71">
        <v>2018</v>
      </c>
      <c r="B1277" s="80" t="s">
        <v>921</v>
      </c>
      <c r="C1277" s="73" t="s">
        <v>915</v>
      </c>
      <c r="D1277" s="9" t="s">
        <v>1495</v>
      </c>
      <c r="E1277" s="9" t="s">
        <v>1488</v>
      </c>
      <c r="F1277" s="74">
        <v>10190681</v>
      </c>
      <c r="G1277" s="75">
        <v>0.40285714285714302</v>
      </c>
      <c r="H1277" s="76">
        <v>6.7226905349721097E-4</v>
      </c>
      <c r="I1277" s="75">
        <v>-40.090541871625597</v>
      </c>
      <c r="J1277" s="75">
        <v>11.9495235239092</v>
      </c>
      <c r="K1277" s="77">
        <v>6.2294918384226697E-2</v>
      </c>
      <c r="L1277" s="75">
        <v>3.17245688012521</v>
      </c>
      <c r="M1277" s="78">
        <v>5.9539128825860099E-2</v>
      </c>
    </row>
    <row r="1278" spans="1:13">
      <c r="A1278" s="71">
        <v>2018</v>
      </c>
      <c r="B1278" s="72" t="s">
        <v>914</v>
      </c>
      <c r="C1278" s="73" t="s">
        <v>915</v>
      </c>
      <c r="D1278" s="9" t="s">
        <v>1495</v>
      </c>
      <c r="E1278" s="9" t="s">
        <v>1488</v>
      </c>
      <c r="F1278" s="74">
        <v>10190681</v>
      </c>
      <c r="G1278" s="75">
        <v>0.40285714285714302</v>
      </c>
      <c r="H1278" s="76">
        <v>6.3852270614866795E-4</v>
      </c>
      <c r="I1278" s="75">
        <v>-39.841724008464602</v>
      </c>
      <c r="J1278" s="75">
        <v>11.8142867494697</v>
      </c>
      <c r="K1278" s="77">
        <v>6.2919890877695603E-2</v>
      </c>
      <c r="L1278" s="75">
        <v>3.1948236544229101</v>
      </c>
      <c r="M1278" s="78">
        <v>5.8802375163220899E-2</v>
      </c>
    </row>
    <row r="1279" spans="1:13">
      <c r="A1279" s="71">
        <v>2018</v>
      </c>
      <c r="B1279" s="80" t="s">
        <v>921</v>
      </c>
      <c r="C1279" s="73" t="s">
        <v>996</v>
      </c>
      <c r="D1279" s="9" t="s">
        <v>1496</v>
      </c>
      <c r="E1279" s="9" t="s">
        <v>1488</v>
      </c>
      <c r="F1279" s="74">
        <v>10365289</v>
      </c>
      <c r="G1279" s="75">
        <v>5.7324840764331197E-2</v>
      </c>
      <c r="H1279" s="76">
        <v>7.6170208346537801E-4</v>
      </c>
      <c r="I1279" s="75">
        <v>8.0410896003479795E-2</v>
      </c>
      <c r="J1279" s="75">
        <v>2.4243759607369901E-2</v>
      </c>
      <c r="K1279" s="77">
        <v>6.7671158791938704E-2</v>
      </c>
      <c r="L1279" s="75">
        <v>3.1182148564897498</v>
      </c>
      <c r="M1279" s="78">
        <v>2.03509636225855E-2</v>
      </c>
    </row>
    <row r="1280" spans="1:13">
      <c r="A1280" s="71">
        <v>2018</v>
      </c>
      <c r="B1280" s="72" t="s">
        <v>914</v>
      </c>
      <c r="C1280" s="73" t="s">
        <v>996</v>
      </c>
      <c r="D1280" s="9" t="s">
        <v>1496</v>
      </c>
      <c r="E1280" s="9" t="s">
        <v>1488</v>
      </c>
      <c r="F1280" s="74">
        <v>10365289</v>
      </c>
      <c r="G1280" s="75">
        <v>5.7324840764331197E-2</v>
      </c>
      <c r="H1280" s="76">
        <v>5.8425174298828303E-4</v>
      </c>
      <c r="I1280" s="75">
        <v>7.7778113012790306E-2</v>
      </c>
      <c r="J1280" s="75">
        <v>2.29410003317445E-2</v>
      </c>
      <c r="K1280" s="77">
        <v>7.0597505937535707E-2</v>
      </c>
      <c r="L1280" s="75">
        <v>3.2333999833104601</v>
      </c>
      <c r="M1280" s="78">
        <v>1.9040133103818298E-2</v>
      </c>
    </row>
    <row r="1281" spans="1:13">
      <c r="A1281" s="71">
        <v>2018</v>
      </c>
      <c r="B1281" s="72" t="s">
        <v>914</v>
      </c>
      <c r="C1281" s="73" t="s">
        <v>930</v>
      </c>
      <c r="D1281" s="9" t="s">
        <v>1497</v>
      </c>
      <c r="E1281" s="9" t="s">
        <v>1488</v>
      </c>
      <c r="F1281" s="74">
        <v>10613030</v>
      </c>
      <c r="G1281" s="75">
        <v>2.2857142857142899E-2</v>
      </c>
      <c r="H1281" s="76">
        <v>5.3285281002616995E-4</v>
      </c>
      <c r="I1281" s="75">
        <v>0.20633428779514401</v>
      </c>
      <c r="J1281" s="75">
        <v>6.0348447468442999E-2</v>
      </c>
      <c r="K1281" s="77">
        <v>6.4617178610411205E-2</v>
      </c>
      <c r="L1281" s="75">
        <v>3.2733927396065399</v>
      </c>
      <c r="M1281" s="78">
        <v>0.60268068940294595</v>
      </c>
    </row>
    <row r="1282" spans="1:13">
      <c r="A1282" s="71">
        <v>2018</v>
      </c>
      <c r="B1282" s="80" t="s">
        <v>921</v>
      </c>
      <c r="C1282" s="73" t="s">
        <v>915</v>
      </c>
      <c r="D1282" s="9" t="s">
        <v>1498</v>
      </c>
      <c r="E1282" s="9" t="s">
        <v>1488</v>
      </c>
      <c r="F1282" s="74">
        <v>13581675</v>
      </c>
      <c r="G1282" s="75">
        <v>0.48285714285714298</v>
      </c>
      <c r="H1282" s="76">
        <v>9.3622293189351603E-4</v>
      </c>
      <c r="I1282" s="75">
        <v>38.004154301883602</v>
      </c>
      <c r="J1282" s="75">
        <v>11.630073055347401</v>
      </c>
      <c r="K1282" s="77">
        <v>5.9193859136803903E-2</v>
      </c>
      <c r="L1282" s="75">
        <v>3.0286207254465101</v>
      </c>
      <c r="M1282" s="78">
        <v>3.7468723628486897E-2</v>
      </c>
    </row>
    <row r="1283" spans="1:13">
      <c r="A1283" s="71">
        <v>2018</v>
      </c>
      <c r="B1283" s="72" t="s">
        <v>914</v>
      </c>
      <c r="C1283" s="73" t="s">
        <v>915</v>
      </c>
      <c r="D1283" s="9" t="s">
        <v>1498</v>
      </c>
      <c r="E1283" s="9" t="s">
        <v>1488</v>
      </c>
      <c r="F1283" s="74">
        <v>13581675</v>
      </c>
      <c r="G1283" s="75">
        <v>0.48285714285714298</v>
      </c>
      <c r="H1283" s="76">
        <v>6.7772143154807305E-4</v>
      </c>
      <c r="I1283" s="75">
        <v>38.743881450621302</v>
      </c>
      <c r="J1283" s="75">
        <v>11.541889282411599</v>
      </c>
      <c r="K1283" s="77">
        <v>6.2360191227157198E-2</v>
      </c>
      <c r="L1283" s="75">
        <v>3.16894878047197</v>
      </c>
      <c r="M1283" s="78">
        <v>3.8941529751126497E-2</v>
      </c>
    </row>
    <row r="1284" spans="1:13">
      <c r="A1284" s="71">
        <v>2018</v>
      </c>
      <c r="B1284" s="80" t="s">
        <v>921</v>
      </c>
      <c r="C1284" s="73" t="s">
        <v>915</v>
      </c>
      <c r="D1284" s="9" t="s">
        <v>1499</v>
      </c>
      <c r="E1284" s="9" t="s">
        <v>1488</v>
      </c>
      <c r="F1284" s="74">
        <v>13581695</v>
      </c>
      <c r="G1284" s="75">
        <v>0.48285714285714298</v>
      </c>
      <c r="H1284" s="76">
        <v>9.3622293189351603E-4</v>
      </c>
      <c r="I1284" s="75">
        <v>38.004154301883602</v>
      </c>
      <c r="J1284" s="75">
        <v>11.630073055347401</v>
      </c>
      <c r="K1284" s="77">
        <v>5.9193859136803903E-2</v>
      </c>
      <c r="L1284" s="75">
        <v>3.0286207254465101</v>
      </c>
      <c r="M1284" s="78">
        <v>4.5898762398680702E-2</v>
      </c>
    </row>
    <row r="1285" spans="1:13">
      <c r="A1285" s="71">
        <v>2018</v>
      </c>
      <c r="B1285" s="72" t="s">
        <v>914</v>
      </c>
      <c r="C1285" s="73" t="s">
        <v>915</v>
      </c>
      <c r="D1285" s="9" t="s">
        <v>1499</v>
      </c>
      <c r="E1285" s="9" t="s">
        <v>1488</v>
      </c>
      <c r="F1285" s="74">
        <v>13581695</v>
      </c>
      <c r="G1285" s="75">
        <v>0.48285714285714298</v>
      </c>
      <c r="H1285" s="76">
        <v>6.7772143154807305E-4</v>
      </c>
      <c r="I1285" s="75">
        <v>38.743881450621302</v>
      </c>
      <c r="J1285" s="75">
        <v>11.541889282411599</v>
      </c>
      <c r="K1285" s="77">
        <v>6.2360191227157198E-2</v>
      </c>
      <c r="L1285" s="75">
        <v>3.16894878047197</v>
      </c>
      <c r="M1285" s="78">
        <v>4.7702933230669202E-2</v>
      </c>
    </row>
    <row r="1286" spans="1:13">
      <c r="A1286" s="79">
        <v>2017</v>
      </c>
      <c r="B1286" s="72" t="s">
        <v>914</v>
      </c>
      <c r="C1286" s="73" t="s">
        <v>925</v>
      </c>
      <c r="D1286" s="9" t="s">
        <v>1500</v>
      </c>
      <c r="E1286" s="9" t="s">
        <v>1488</v>
      </c>
      <c r="F1286" s="74">
        <v>13973756</v>
      </c>
      <c r="G1286" s="75">
        <v>7.5203252032520304E-2</v>
      </c>
      <c r="H1286" s="76">
        <v>8.9393808120597396E-4</v>
      </c>
      <c r="I1286" s="75">
        <v>1.5023942441590801</v>
      </c>
      <c r="J1286" s="75">
        <v>0.45599757449559902</v>
      </c>
      <c r="K1286" s="77">
        <v>4.3167883655228501E-2</v>
      </c>
      <c r="L1286" s="75">
        <v>3.04869256165358</v>
      </c>
      <c r="M1286" s="78">
        <v>5.7886386586435197E-2</v>
      </c>
    </row>
    <row r="1287" spans="1:13">
      <c r="A1287" s="71">
        <v>2018</v>
      </c>
      <c r="B1287" s="72" t="s">
        <v>914</v>
      </c>
      <c r="C1287" s="73" t="s">
        <v>930</v>
      </c>
      <c r="D1287" s="9" t="s">
        <v>1501</v>
      </c>
      <c r="E1287" s="9" t="s">
        <v>1488</v>
      </c>
      <c r="F1287" s="74">
        <v>16863397</v>
      </c>
      <c r="G1287" s="75">
        <v>2.57142857142857E-2</v>
      </c>
      <c r="H1287" s="76">
        <v>3.5877054098346599E-4</v>
      </c>
      <c r="I1287" s="75">
        <v>0.19617824762160299</v>
      </c>
      <c r="J1287" s="75">
        <v>5.5748495354304997E-2</v>
      </c>
      <c r="K1287" s="77">
        <v>6.83159765780256E-2</v>
      </c>
      <c r="L1287" s="75">
        <v>3.4451832245286398</v>
      </c>
      <c r="M1287" s="78">
        <v>0.30216028418178897</v>
      </c>
    </row>
    <row r="1288" spans="1:13">
      <c r="A1288" s="71">
        <v>2018</v>
      </c>
      <c r="B1288" s="80" t="s">
        <v>921</v>
      </c>
      <c r="C1288" s="73" t="s">
        <v>927</v>
      </c>
      <c r="D1288" s="9" t="s">
        <v>1502</v>
      </c>
      <c r="E1288" s="9" t="s">
        <v>1488</v>
      </c>
      <c r="F1288" s="74">
        <v>17566702</v>
      </c>
      <c r="G1288" s="75">
        <v>0.353503184713376</v>
      </c>
      <c r="H1288" s="76">
        <v>8.9091558121514702E-4</v>
      </c>
      <c r="I1288" s="75">
        <v>48.097681532754699</v>
      </c>
      <c r="J1288" s="75">
        <v>14.683502160303201</v>
      </c>
      <c r="K1288" s="77">
        <v>6.6059230706351293E-2</v>
      </c>
      <c r="L1288" s="75">
        <v>3.0501634456257101</v>
      </c>
      <c r="M1288" s="78">
        <v>1.12080917199346E-2</v>
      </c>
    </row>
    <row r="1289" spans="1:13">
      <c r="A1289" s="71">
        <v>2018</v>
      </c>
      <c r="B1289" s="72" t="s">
        <v>914</v>
      </c>
      <c r="C1289" s="73" t="s">
        <v>925</v>
      </c>
      <c r="D1289" s="9" t="s">
        <v>1502</v>
      </c>
      <c r="E1289" s="9" t="s">
        <v>1488</v>
      </c>
      <c r="F1289" s="74">
        <v>17566702</v>
      </c>
      <c r="G1289" s="75">
        <v>0.353503184713376</v>
      </c>
      <c r="H1289" s="76">
        <v>3.7167025260465198E-4</v>
      </c>
      <c r="I1289" s="75">
        <v>1.5835829258716101</v>
      </c>
      <c r="J1289" s="75">
        <v>0.45186777868941003</v>
      </c>
      <c r="K1289" s="77">
        <v>7.5245940452622603E-2</v>
      </c>
      <c r="L1289" s="75">
        <v>3.42984219716804</v>
      </c>
      <c r="M1289" s="78">
        <v>1.16471007096273E-2</v>
      </c>
    </row>
    <row r="1290" spans="1:13">
      <c r="A1290" s="81">
        <v>2019</v>
      </c>
      <c r="B1290" s="80" t="s">
        <v>921</v>
      </c>
      <c r="C1290" s="73" t="s">
        <v>966</v>
      </c>
      <c r="D1290" s="9" t="s">
        <v>1502</v>
      </c>
      <c r="E1290" s="9" t="s">
        <v>1488</v>
      </c>
      <c r="F1290" s="74">
        <v>17566702</v>
      </c>
      <c r="G1290" s="75">
        <v>0.38372093023255799</v>
      </c>
      <c r="H1290" s="76">
        <v>1.2486186734089299E-4</v>
      </c>
      <c r="I1290" s="75">
        <v>6.8119876360535903E-2</v>
      </c>
      <c r="J1290" s="75">
        <v>1.8019970620409199E-2</v>
      </c>
      <c r="K1290" s="77">
        <v>6.4305491850889296E-2</v>
      </c>
      <c r="L1290" s="75">
        <v>3.9035701743720401</v>
      </c>
      <c r="M1290" s="78">
        <v>6.7700092492039093E-2</v>
      </c>
    </row>
    <row r="1291" spans="1:13">
      <c r="A1291" s="71">
        <v>2018</v>
      </c>
      <c r="B1291" s="80" t="s">
        <v>921</v>
      </c>
      <c r="C1291" s="73" t="s">
        <v>925</v>
      </c>
      <c r="D1291" s="9" t="s">
        <v>1502</v>
      </c>
      <c r="E1291" s="9" t="s">
        <v>1488</v>
      </c>
      <c r="F1291" s="74">
        <v>17566702</v>
      </c>
      <c r="G1291" s="75">
        <v>0.353503184713376</v>
      </c>
      <c r="H1291" s="76">
        <v>4.1358022126795099E-5</v>
      </c>
      <c r="I1291" s="75">
        <v>1.911877800816</v>
      </c>
      <c r="J1291" s="75">
        <v>0.47790154837683702</v>
      </c>
      <c r="K1291" s="77">
        <v>9.6916075046077799E-2</v>
      </c>
      <c r="L1291" s="75">
        <v>4.3834402387719003</v>
      </c>
      <c r="M1291" s="78">
        <v>1.6976824953579401E-2</v>
      </c>
    </row>
    <row r="1292" spans="1:13">
      <c r="A1292" s="79">
        <v>2017</v>
      </c>
      <c r="B1292" s="72" t="s">
        <v>914</v>
      </c>
      <c r="C1292" s="73" t="s">
        <v>1005</v>
      </c>
      <c r="D1292" s="9" t="s">
        <v>1503</v>
      </c>
      <c r="E1292" s="9" t="s">
        <v>1488</v>
      </c>
      <c r="F1292" s="74">
        <v>18209296</v>
      </c>
      <c r="G1292" s="75">
        <v>2.4305555555555601E-2</v>
      </c>
      <c r="H1292" s="76">
        <v>1.32879349080166E-4</v>
      </c>
      <c r="I1292" s="75">
        <v>0.23575380890324801</v>
      </c>
      <c r="J1292" s="75">
        <v>6.2325774411683597E-2</v>
      </c>
      <c r="K1292" s="77">
        <v>4.8467003552471598E-2</v>
      </c>
      <c r="L1292" s="75">
        <v>3.8765425079767799</v>
      </c>
      <c r="M1292" s="78">
        <v>6.4372159108653196E-2</v>
      </c>
    </row>
    <row r="1293" spans="1:13">
      <c r="A1293" s="79">
        <v>2017</v>
      </c>
      <c r="B1293" s="80" t="s">
        <v>921</v>
      </c>
      <c r="C1293" s="73" t="s">
        <v>1005</v>
      </c>
      <c r="D1293" s="9" t="s">
        <v>1503</v>
      </c>
      <c r="E1293" s="9" t="s">
        <v>1488</v>
      </c>
      <c r="F1293" s="74">
        <v>18209296</v>
      </c>
      <c r="G1293" s="75">
        <v>2.4305555555555601E-2</v>
      </c>
      <c r="H1293" s="76">
        <v>1.2940677095204099E-4</v>
      </c>
      <c r="I1293" s="75">
        <v>0.237918153393813</v>
      </c>
      <c r="J1293" s="75">
        <v>6.2828677176477499E-2</v>
      </c>
      <c r="K1293" s="77">
        <v>4.8571310626468099E-2</v>
      </c>
      <c r="L1293" s="75">
        <v>3.8880429994773902</v>
      </c>
      <c r="M1293" s="78">
        <v>6.5559525373080393E-2</v>
      </c>
    </row>
    <row r="1294" spans="1:13">
      <c r="A1294" s="71">
        <v>2018</v>
      </c>
      <c r="B1294" s="72" t="s">
        <v>914</v>
      </c>
      <c r="C1294" s="73" t="s">
        <v>932</v>
      </c>
      <c r="D1294" s="9" t="s">
        <v>1504</v>
      </c>
      <c r="E1294" s="9" t="s">
        <v>1488</v>
      </c>
      <c r="F1294" s="74">
        <v>19534119</v>
      </c>
      <c r="G1294" s="75">
        <v>2.57142857142857E-2</v>
      </c>
      <c r="H1294" s="76">
        <v>3.6088136769842598E-4</v>
      </c>
      <c r="I1294" s="75">
        <v>0.18672243784071901</v>
      </c>
      <c r="J1294" s="75">
        <v>5.3083448697619801E-2</v>
      </c>
      <c r="K1294" s="77">
        <v>6.8261250753043901E-2</v>
      </c>
      <c r="L1294" s="75">
        <v>3.4426355399816302</v>
      </c>
      <c r="M1294" s="78">
        <v>0.14590435161110701</v>
      </c>
    </row>
    <row r="1295" spans="1:13">
      <c r="A1295" s="79">
        <v>2017</v>
      </c>
      <c r="B1295" s="72" t="s">
        <v>914</v>
      </c>
      <c r="C1295" s="73" t="s">
        <v>927</v>
      </c>
      <c r="D1295" s="9" t="s">
        <v>1505</v>
      </c>
      <c r="E1295" s="9" t="s">
        <v>1488</v>
      </c>
      <c r="F1295" s="74">
        <v>19815947</v>
      </c>
      <c r="G1295" s="75">
        <v>4.6747967479674801E-2</v>
      </c>
      <c r="H1295" s="76">
        <v>2.7693634902645903E-4</v>
      </c>
      <c r="I1295" s="75">
        <v>49.801469883893198</v>
      </c>
      <c r="J1295" s="75">
        <v>13.8407232114766</v>
      </c>
      <c r="K1295" s="77">
        <v>5.1268823978557497E-2</v>
      </c>
      <c r="L1295" s="75">
        <v>3.5576200375893201</v>
      </c>
      <c r="M1295" s="78">
        <v>8.9046609184493294E-2</v>
      </c>
    </row>
    <row r="1296" spans="1:13">
      <c r="A1296" s="79">
        <v>2017</v>
      </c>
      <c r="B1296" s="72" t="s">
        <v>914</v>
      </c>
      <c r="C1296" s="73" t="s">
        <v>925</v>
      </c>
      <c r="D1296" s="9" t="s">
        <v>1505</v>
      </c>
      <c r="E1296" s="9" t="s">
        <v>1488</v>
      </c>
      <c r="F1296" s="74">
        <v>19815947</v>
      </c>
      <c r="G1296" s="75">
        <v>4.6747967479674801E-2</v>
      </c>
      <c r="H1296" s="76">
        <v>5.8975746376072103E-5</v>
      </c>
      <c r="I1296" s="75">
        <v>2.1329628605830599</v>
      </c>
      <c r="J1296" s="75">
        <v>0.53816983949393304</v>
      </c>
      <c r="K1296" s="77">
        <v>6.1858684781378702E-2</v>
      </c>
      <c r="L1296" s="75">
        <v>4.2293265541310801</v>
      </c>
      <c r="M1296" s="78">
        <v>0.11063100463598401</v>
      </c>
    </row>
    <row r="1297" spans="1:13">
      <c r="A1297" s="71">
        <v>2018</v>
      </c>
      <c r="B1297" s="80" t="s">
        <v>921</v>
      </c>
      <c r="C1297" s="73" t="s">
        <v>930</v>
      </c>
      <c r="D1297" s="9" t="s">
        <v>1506</v>
      </c>
      <c r="E1297" s="9" t="s">
        <v>1488</v>
      </c>
      <c r="F1297" s="74">
        <v>20153971</v>
      </c>
      <c r="G1297" s="75">
        <v>0.24</v>
      </c>
      <c r="H1297" s="76">
        <v>6.3974547586019895E-4</v>
      </c>
      <c r="I1297" s="75">
        <v>-5.1202311078653397E-2</v>
      </c>
      <c r="J1297" s="75">
        <v>1.5203240277706399E-2</v>
      </c>
      <c r="K1297" s="77">
        <v>6.2758216850228199E-2</v>
      </c>
      <c r="L1297" s="75">
        <v>3.19399277666531</v>
      </c>
      <c r="M1297" s="78">
        <v>3.3311907956370202E-3</v>
      </c>
    </row>
    <row r="1298" spans="1:13">
      <c r="A1298" s="79">
        <v>2017</v>
      </c>
      <c r="B1298" s="80" t="s">
        <v>921</v>
      </c>
      <c r="C1298" s="73" t="s">
        <v>977</v>
      </c>
      <c r="D1298" s="9" t="s">
        <v>1507</v>
      </c>
      <c r="E1298" s="9" t="s">
        <v>1488</v>
      </c>
      <c r="F1298" s="74">
        <v>20162376</v>
      </c>
      <c r="G1298" s="75">
        <v>0.17534722222222199</v>
      </c>
      <c r="H1298" s="76">
        <v>9.71335829056322E-4</v>
      </c>
      <c r="I1298" s="75">
        <v>105.905066338723</v>
      </c>
      <c r="J1298" s="75">
        <v>32.339083677195703</v>
      </c>
      <c r="K1298" s="77">
        <v>3.6553127653143801E-2</v>
      </c>
      <c r="L1298" s="75">
        <v>3.01263059142022</v>
      </c>
      <c r="M1298" s="78">
        <v>8.0726356514750394E-2</v>
      </c>
    </row>
    <row r="1299" spans="1:13">
      <c r="A1299" s="81">
        <v>2019</v>
      </c>
      <c r="B1299" s="72" t="s">
        <v>914</v>
      </c>
      <c r="C1299" s="73" t="s">
        <v>966</v>
      </c>
      <c r="D1299" s="9" t="s">
        <v>1507</v>
      </c>
      <c r="E1299" s="9" t="s">
        <v>1488</v>
      </c>
      <c r="F1299" s="74">
        <v>20162376</v>
      </c>
      <c r="G1299" s="75">
        <v>0.127906976744186</v>
      </c>
      <c r="H1299" s="76">
        <v>6.1327740279094195E-4</v>
      </c>
      <c r="I1299" s="75">
        <v>7.7211412503680202E-2</v>
      </c>
      <c r="J1299" s="75">
        <v>2.2770855386871899E-2</v>
      </c>
      <c r="K1299" s="77">
        <v>5.2072117876299999E-2</v>
      </c>
      <c r="L1299" s="75">
        <v>3.21234303730827</v>
      </c>
      <c r="M1299" s="78">
        <v>7.9433250933821101E-2</v>
      </c>
    </row>
    <row r="1300" spans="1:13">
      <c r="A1300" s="81">
        <v>2019</v>
      </c>
      <c r="B1300" s="80" t="s">
        <v>921</v>
      </c>
      <c r="C1300" s="73" t="s">
        <v>966</v>
      </c>
      <c r="D1300" s="9" t="s">
        <v>1507</v>
      </c>
      <c r="E1300" s="9" t="s">
        <v>1488</v>
      </c>
      <c r="F1300" s="74">
        <v>20162376</v>
      </c>
      <c r="G1300" s="75">
        <v>0.127906976744186</v>
      </c>
      <c r="H1300" s="76">
        <v>3.4064669879281501E-4</v>
      </c>
      <c r="I1300" s="75">
        <v>7.9751851809652705E-2</v>
      </c>
      <c r="J1300" s="75">
        <v>2.25404053718882E-2</v>
      </c>
      <c r="K1300" s="77">
        <v>5.6563633806526098E-2</v>
      </c>
      <c r="L1300" s="75">
        <v>3.4676958154520499</v>
      </c>
      <c r="M1300" s="78">
        <v>8.4746328884526198E-2</v>
      </c>
    </row>
    <row r="1301" spans="1:13">
      <c r="A1301" s="71">
        <v>2018</v>
      </c>
      <c r="B1301" s="72" t="s">
        <v>914</v>
      </c>
      <c r="C1301" s="73" t="s">
        <v>996</v>
      </c>
      <c r="D1301" s="9" t="s">
        <v>1508</v>
      </c>
      <c r="E1301" s="9" t="s">
        <v>1488</v>
      </c>
      <c r="F1301" s="74">
        <v>20997416</v>
      </c>
      <c r="G1301" s="75">
        <v>0.18789808917197501</v>
      </c>
      <c r="H1301" s="76">
        <v>4.1671770639587998E-4</v>
      </c>
      <c r="I1301" s="75">
        <v>6.9333981783811199E-2</v>
      </c>
      <c r="J1301" s="75">
        <v>1.9946373345454099E-2</v>
      </c>
      <c r="K1301" s="77">
        <v>7.4073058418938104E-2</v>
      </c>
      <c r="L1301" s="75">
        <v>3.3801580459150502</v>
      </c>
      <c r="M1301" s="78">
        <v>3.3202085988975998E-2</v>
      </c>
    </row>
    <row r="1302" spans="1:13">
      <c r="A1302" s="71">
        <v>2018</v>
      </c>
      <c r="B1302" s="80" t="s">
        <v>921</v>
      </c>
      <c r="C1302" s="73" t="s">
        <v>996</v>
      </c>
      <c r="D1302" s="9" t="s">
        <v>1508</v>
      </c>
      <c r="E1302" s="9" t="s">
        <v>1488</v>
      </c>
      <c r="F1302" s="74">
        <v>20997416</v>
      </c>
      <c r="G1302" s="75">
        <v>0.18789808917197501</v>
      </c>
      <c r="H1302" s="76">
        <v>3.6887144732927101E-4</v>
      </c>
      <c r="I1302" s="75">
        <v>7.1241590530214893E-2</v>
      </c>
      <c r="J1302" s="75">
        <v>2.0351355534635299E-2</v>
      </c>
      <c r="K1302" s="77">
        <v>7.5083145529285994E-2</v>
      </c>
      <c r="L1302" s="75">
        <v>3.4331249602442</v>
      </c>
      <c r="M1302" s="78">
        <v>3.5054219336488501E-2</v>
      </c>
    </row>
    <row r="1303" spans="1:13">
      <c r="A1303" s="71">
        <v>2018</v>
      </c>
      <c r="B1303" s="80" t="s">
        <v>921</v>
      </c>
      <c r="C1303" s="73" t="s">
        <v>927</v>
      </c>
      <c r="D1303" s="9" t="s">
        <v>1509</v>
      </c>
      <c r="E1303" s="9" t="s">
        <v>1488</v>
      </c>
      <c r="F1303" s="74">
        <v>21138722</v>
      </c>
      <c r="G1303" s="75">
        <v>0.19108280254777099</v>
      </c>
      <c r="H1303" s="76">
        <v>7.8663379566022598E-4</v>
      </c>
      <c r="I1303" s="75">
        <v>-49.719243180767997</v>
      </c>
      <c r="J1303" s="75">
        <v>15.028392521150799</v>
      </c>
      <c r="K1303" s="77">
        <v>6.7340121776665901E-2</v>
      </c>
      <c r="L1303" s="75">
        <v>3.1042273992007998</v>
      </c>
      <c r="M1303" s="78">
        <v>2.82311212888081E-2</v>
      </c>
    </row>
    <row r="1304" spans="1:13">
      <c r="A1304" s="71">
        <v>2018</v>
      </c>
      <c r="B1304" s="72" t="s">
        <v>914</v>
      </c>
      <c r="C1304" s="73" t="s">
        <v>927</v>
      </c>
      <c r="D1304" s="9" t="s">
        <v>1509</v>
      </c>
      <c r="E1304" s="9" t="s">
        <v>1488</v>
      </c>
      <c r="F1304" s="74">
        <v>21138722</v>
      </c>
      <c r="G1304" s="75">
        <v>0.19108280254777099</v>
      </c>
      <c r="H1304" s="76">
        <v>4.0449889779257199E-4</v>
      </c>
      <c r="I1304" s="75">
        <v>-51.822366593905201</v>
      </c>
      <c r="J1304" s="75">
        <v>14.876698468276</v>
      </c>
      <c r="K1304" s="77">
        <v>7.4378352564773903E-2</v>
      </c>
      <c r="L1304" s="75">
        <v>3.3930826574466599</v>
      </c>
      <c r="M1304" s="78">
        <v>3.06699871341315E-2</v>
      </c>
    </row>
    <row r="1305" spans="1:13">
      <c r="A1305" s="71">
        <v>2018</v>
      </c>
      <c r="B1305" s="80" t="s">
        <v>921</v>
      </c>
      <c r="C1305" s="73" t="s">
        <v>944</v>
      </c>
      <c r="D1305" s="9" t="s">
        <v>1509</v>
      </c>
      <c r="E1305" s="9" t="s">
        <v>1488</v>
      </c>
      <c r="F1305" s="74">
        <v>21138722</v>
      </c>
      <c r="G1305" s="75">
        <v>0.19108280254777099</v>
      </c>
      <c r="H1305" s="76">
        <v>2.5228671848776001E-4</v>
      </c>
      <c r="I1305" s="75">
        <v>-2.3391852000056201</v>
      </c>
      <c r="J1305" s="75">
        <v>0.65105695910075201</v>
      </c>
      <c r="K1305" s="77">
        <v>7.8933160948180495E-2</v>
      </c>
      <c r="L1305" s="75">
        <v>3.59810561210353</v>
      </c>
      <c r="M1305" s="78">
        <v>3.67119338748449E-2</v>
      </c>
    </row>
    <row r="1306" spans="1:13">
      <c r="A1306" s="71">
        <v>2018</v>
      </c>
      <c r="B1306" s="72" t="s">
        <v>914</v>
      </c>
      <c r="C1306" s="73" t="s">
        <v>944</v>
      </c>
      <c r="D1306" s="9" t="s">
        <v>1509</v>
      </c>
      <c r="E1306" s="9" t="s">
        <v>1488</v>
      </c>
      <c r="F1306" s="74">
        <v>21138722</v>
      </c>
      <c r="G1306" s="75">
        <v>0.19108280254777099</v>
      </c>
      <c r="H1306" s="76">
        <v>1.4351379677696299E-4</v>
      </c>
      <c r="I1306" s="75">
        <v>-2.37074438409693</v>
      </c>
      <c r="J1306" s="75">
        <v>0.63512088283344104</v>
      </c>
      <c r="K1306" s="77">
        <v>8.4923566181954097E-2</v>
      </c>
      <c r="L1306" s="75">
        <v>3.8431063457865902</v>
      </c>
      <c r="M1306" s="78">
        <v>3.7709216444115401E-2</v>
      </c>
    </row>
    <row r="1307" spans="1:13">
      <c r="A1307" s="79">
        <v>2017</v>
      </c>
      <c r="B1307" s="80" t="s">
        <v>921</v>
      </c>
      <c r="C1307" s="73" t="s">
        <v>944</v>
      </c>
      <c r="D1307" s="9" t="s">
        <v>1510</v>
      </c>
      <c r="E1307" s="9" t="s">
        <v>1488</v>
      </c>
      <c r="F1307" s="74">
        <v>21270274</v>
      </c>
      <c r="G1307" s="75">
        <v>0.30894308943089399</v>
      </c>
      <c r="H1307" s="76">
        <v>5.2429590427483105E-4</v>
      </c>
      <c r="I1307" s="75">
        <v>0.91074655171566399</v>
      </c>
      <c r="J1307" s="75">
        <v>0.26520800404822298</v>
      </c>
      <c r="K1307" s="77">
        <v>4.6807832144011602E-2</v>
      </c>
      <c r="L1307" s="75">
        <v>3.2804235349198598</v>
      </c>
      <c r="M1307" s="78">
        <v>4.5394402179593701E-2</v>
      </c>
    </row>
    <row r="1308" spans="1:13">
      <c r="A1308" s="79">
        <v>2017</v>
      </c>
      <c r="B1308" s="80" t="s">
        <v>921</v>
      </c>
      <c r="C1308" s="73" t="s">
        <v>979</v>
      </c>
      <c r="D1308" s="9" t="s">
        <v>1510</v>
      </c>
      <c r="E1308" s="9" t="s">
        <v>1488</v>
      </c>
      <c r="F1308" s="74">
        <v>21270274</v>
      </c>
      <c r="G1308" s="75">
        <v>0.29513888888888901</v>
      </c>
      <c r="H1308" s="76">
        <v>8.8415324232541802E-5</v>
      </c>
      <c r="I1308" s="75">
        <v>2.0343980990554398</v>
      </c>
      <c r="J1308" s="75">
        <v>0.52486868411585896</v>
      </c>
      <c r="K1308" s="77">
        <v>5.0827629511137701E-2</v>
      </c>
      <c r="L1308" s="75">
        <v>4.0534724561084898</v>
      </c>
      <c r="M1308" s="78">
        <v>6.3072687444980804E-2</v>
      </c>
    </row>
    <row r="1309" spans="1:13">
      <c r="A1309" s="79">
        <v>2017</v>
      </c>
      <c r="B1309" s="72" t="s">
        <v>914</v>
      </c>
      <c r="C1309" s="73" t="s">
        <v>979</v>
      </c>
      <c r="D1309" s="9" t="s">
        <v>1510</v>
      </c>
      <c r="E1309" s="9" t="s">
        <v>1488</v>
      </c>
      <c r="F1309" s="74">
        <v>21270274</v>
      </c>
      <c r="G1309" s="75">
        <v>0.29513888888888901</v>
      </c>
      <c r="H1309" s="76">
        <v>6.7833039507531699E-5</v>
      </c>
      <c r="I1309" s="75">
        <v>2.06748004755271</v>
      </c>
      <c r="J1309" s="75">
        <v>0.52483114619718996</v>
      </c>
      <c r="K1309" s="77">
        <v>5.2456943160524398E-2</v>
      </c>
      <c r="L1309" s="75">
        <v>4.1685587223456597</v>
      </c>
      <c r="M1309" s="78">
        <v>6.5140652945983799E-2</v>
      </c>
    </row>
    <row r="1310" spans="1:13">
      <c r="A1310" s="79">
        <v>2017</v>
      </c>
      <c r="B1310" s="80" t="s">
        <v>921</v>
      </c>
      <c r="C1310" s="73" t="s">
        <v>977</v>
      </c>
      <c r="D1310" s="9" t="s">
        <v>1510</v>
      </c>
      <c r="E1310" s="9" t="s">
        <v>1488</v>
      </c>
      <c r="F1310" s="74">
        <v>21270274</v>
      </c>
      <c r="G1310" s="75">
        <v>0.29513888888888901</v>
      </c>
      <c r="H1310" s="76">
        <v>6.6580499666581795E-5</v>
      </c>
      <c r="I1310" s="75">
        <v>100.71174074568</v>
      </c>
      <c r="J1310" s="75">
        <v>25.554012648171199</v>
      </c>
      <c r="K1310" s="77">
        <v>5.2503816643399502E-2</v>
      </c>
      <c r="L1310" s="75">
        <v>4.1766529499179397</v>
      </c>
      <c r="M1310" s="78">
        <v>6.4075739211253299E-2</v>
      </c>
    </row>
    <row r="1311" spans="1:13">
      <c r="A1311" s="79">
        <v>2017</v>
      </c>
      <c r="B1311" s="72" t="s">
        <v>914</v>
      </c>
      <c r="C1311" s="73" t="s">
        <v>977</v>
      </c>
      <c r="D1311" s="9" t="s">
        <v>1510</v>
      </c>
      <c r="E1311" s="9" t="s">
        <v>1488</v>
      </c>
      <c r="F1311" s="74">
        <v>21270274</v>
      </c>
      <c r="G1311" s="75">
        <v>0.29513888888888901</v>
      </c>
      <c r="H1311" s="76">
        <v>4.6180437000457402E-5</v>
      </c>
      <c r="I1311" s="75">
        <v>102.641068255267</v>
      </c>
      <c r="J1311" s="75">
        <v>25.4934709263466</v>
      </c>
      <c r="K1311" s="77">
        <v>5.4730210224606897E-2</v>
      </c>
      <c r="L1311" s="75">
        <v>4.3355419617179098</v>
      </c>
      <c r="M1311" s="78">
        <v>6.6554242803402802E-2</v>
      </c>
    </row>
    <row r="1312" spans="1:13">
      <c r="A1312" s="71">
        <v>2018</v>
      </c>
      <c r="B1312" s="72" t="s">
        <v>914</v>
      </c>
      <c r="C1312" s="73" t="s">
        <v>930</v>
      </c>
      <c r="D1312" s="9" t="s">
        <v>1511</v>
      </c>
      <c r="E1312" s="9" t="s">
        <v>1488</v>
      </c>
      <c r="F1312" s="74">
        <v>23246106</v>
      </c>
      <c r="G1312" s="75">
        <v>0.04</v>
      </c>
      <c r="H1312" s="76">
        <v>6.5036780887850704E-4</v>
      </c>
      <c r="I1312" s="75">
        <v>0.149089382654679</v>
      </c>
      <c r="J1312" s="75">
        <v>4.4272342127078299E-2</v>
      </c>
      <c r="K1312" s="77">
        <v>6.2747255585022393E-2</v>
      </c>
      <c r="L1312" s="75">
        <v>3.18684096306654</v>
      </c>
      <c r="M1312" s="78">
        <v>4.8338135065203701E-2</v>
      </c>
    </row>
    <row r="1313" spans="1:13">
      <c r="A1313" s="79">
        <v>2017</v>
      </c>
      <c r="B1313" s="72" t="s">
        <v>914</v>
      </c>
      <c r="C1313" s="73" t="s">
        <v>919</v>
      </c>
      <c r="D1313" s="9" t="s">
        <v>1512</v>
      </c>
      <c r="E1313" s="9" t="s">
        <v>1488</v>
      </c>
      <c r="F1313" s="74">
        <v>25809275</v>
      </c>
      <c r="G1313" s="75">
        <v>3.4722222222222203E-2</v>
      </c>
      <c r="H1313" s="76">
        <v>7.7611989259010299E-4</v>
      </c>
      <c r="I1313" s="75">
        <v>5.1180971515988603</v>
      </c>
      <c r="J1313" s="75">
        <v>1.5337812166797</v>
      </c>
      <c r="K1313" s="77">
        <v>3.7925313281126E-2</v>
      </c>
      <c r="L1313" s="75">
        <v>3.11007118509698</v>
      </c>
      <c r="M1313" s="78">
        <v>0.21355304204546599</v>
      </c>
    </row>
    <row r="1314" spans="1:13">
      <c r="A1314" s="79">
        <v>2017</v>
      </c>
      <c r="B1314" s="80" t="s">
        <v>921</v>
      </c>
      <c r="C1314" s="73" t="s">
        <v>919</v>
      </c>
      <c r="D1314" s="9" t="s">
        <v>1512</v>
      </c>
      <c r="E1314" s="9" t="s">
        <v>1488</v>
      </c>
      <c r="F1314" s="74">
        <v>25809275</v>
      </c>
      <c r="G1314" s="75">
        <v>3.4722222222222203E-2</v>
      </c>
      <c r="H1314" s="76">
        <v>5.7618352045853995E-4</v>
      </c>
      <c r="I1314" s="75">
        <v>5.3986181213333699</v>
      </c>
      <c r="J1314" s="75">
        <v>1.58102419983092</v>
      </c>
      <c r="K1314" s="77">
        <v>3.9676569497318098E-2</v>
      </c>
      <c r="L1314" s="75">
        <v>3.2394391672223302</v>
      </c>
      <c r="M1314" s="78">
        <v>0.23760409857807799</v>
      </c>
    </row>
    <row r="1315" spans="1:13">
      <c r="A1315" s="79">
        <v>2017</v>
      </c>
      <c r="B1315" s="72" t="s">
        <v>914</v>
      </c>
      <c r="C1315" s="73" t="s">
        <v>927</v>
      </c>
      <c r="D1315" s="9" t="s">
        <v>1512</v>
      </c>
      <c r="E1315" s="9" t="s">
        <v>1488</v>
      </c>
      <c r="F1315" s="74">
        <v>25809275</v>
      </c>
      <c r="G1315" s="75">
        <v>1.01626016260163E-2</v>
      </c>
      <c r="H1315" s="76">
        <v>3.5955883664852699E-4</v>
      </c>
      <c r="I1315" s="75">
        <v>95.502246220646597</v>
      </c>
      <c r="J1315" s="75">
        <v>27.0330839491007</v>
      </c>
      <c r="K1315" s="77">
        <v>4.9468718801089398E-2</v>
      </c>
      <c r="L1315" s="75">
        <v>3.4442300334006202</v>
      </c>
      <c r="M1315" s="78">
        <v>0.89264546776165798</v>
      </c>
    </row>
    <row r="1316" spans="1:13">
      <c r="A1316" s="79">
        <v>2017</v>
      </c>
      <c r="B1316" s="80" t="s">
        <v>921</v>
      </c>
      <c r="C1316" s="73" t="s">
        <v>1005</v>
      </c>
      <c r="D1316" s="9" t="s">
        <v>1513</v>
      </c>
      <c r="E1316" s="9" t="s">
        <v>1488</v>
      </c>
      <c r="F1316" s="74">
        <v>26143881</v>
      </c>
      <c r="G1316" s="75">
        <v>3.125E-2</v>
      </c>
      <c r="H1316" s="76">
        <v>6.0261388428706902E-4</v>
      </c>
      <c r="I1316" s="75">
        <v>-0.196419440504535</v>
      </c>
      <c r="J1316" s="75">
        <v>5.7722150571649498E-2</v>
      </c>
      <c r="K1316" s="77">
        <v>3.9408514351587903E-2</v>
      </c>
      <c r="L1316" s="75">
        <v>3.2199608663569999</v>
      </c>
      <c r="M1316" s="78">
        <v>2.99839831974161E-2</v>
      </c>
    </row>
    <row r="1317" spans="1:13">
      <c r="A1317" s="81">
        <v>2019</v>
      </c>
      <c r="B1317" s="72" t="s">
        <v>914</v>
      </c>
      <c r="C1317" s="73" t="s">
        <v>966</v>
      </c>
      <c r="D1317" s="9" t="s">
        <v>1514</v>
      </c>
      <c r="E1317" s="9" t="s">
        <v>1488</v>
      </c>
      <c r="F1317" s="74">
        <v>26520851</v>
      </c>
      <c r="G1317" s="75">
        <v>0.246511627906977</v>
      </c>
      <c r="H1317" s="76">
        <v>9.2425881603979798E-4</v>
      </c>
      <c r="I1317" s="75">
        <v>6.4978921886770902E-2</v>
      </c>
      <c r="J1317" s="75">
        <v>1.9799697460355901E-2</v>
      </c>
      <c r="K1317" s="77">
        <v>4.8860395293693203E-2</v>
      </c>
      <c r="L1317" s="75">
        <v>3.0342063982185499</v>
      </c>
      <c r="M1317" s="78">
        <v>5.0302587458367597E-2</v>
      </c>
    </row>
    <row r="1318" spans="1:13">
      <c r="A1318" s="81">
        <v>2019</v>
      </c>
      <c r="B1318" s="72" t="s">
        <v>914</v>
      </c>
      <c r="C1318" s="73" t="s">
        <v>948</v>
      </c>
      <c r="D1318" s="9" t="s">
        <v>1515</v>
      </c>
      <c r="E1318" s="9" t="s">
        <v>1488</v>
      </c>
      <c r="F1318" s="74">
        <v>26970130</v>
      </c>
      <c r="G1318" s="75">
        <v>2.09302325581395E-2</v>
      </c>
      <c r="H1318" s="76">
        <v>7.9827463882595098E-4</v>
      </c>
      <c r="I1318" s="75">
        <v>7.1412060574003098</v>
      </c>
      <c r="J1318" s="75">
        <v>2.1502195367677999</v>
      </c>
      <c r="K1318" s="77">
        <v>5.0008805150178602E-2</v>
      </c>
      <c r="L1318" s="75">
        <v>3.0978476680393601</v>
      </c>
      <c r="M1318" s="78">
        <v>0.50339630047673301</v>
      </c>
    </row>
    <row r="1319" spans="1:13">
      <c r="A1319" s="81">
        <v>2019</v>
      </c>
      <c r="B1319" s="80" t="s">
        <v>921</v>
      </c>
      <c r="C1319" s="73" t="s">
        <v>948</v>
      </c>
      <c r="D1319" s="9" t="s">
        <v>1515</v>
      </c>
      <c r="E1319" s="9" t="s">
        <v>1488</v>
      </c>
      <c r="F1319" s="74">
        <v>26970130</v>
      </c>
      <c r="G1319" s="75">
        <v>2.09302325581395E-2</v>
      </c>
      <c r="H1319" s="76">
        <v>3.5769809614338898E-4</v>
      </c>
      <c r="I1319" s="75">
        <v>7.8992264763282298</v>
      </c>
      <c r="J1319" s="75">
        <v>2.2403067971777202</v>
      </c>
      <c r="K1319" s="77">
        <v>5.6184903972087502E-2</v>
      </c>
      <c r="L1319" s="75">
        <v>3.4464833713875702</v>
      </c>
      <c r="M1319" s="78">
        <v>0.61593661394773702</v>
      </c>
    </row>
    <row r="1320" spans="1:13">
      <c r="A1320" s="71">
        <v>2018</v>
      </c>
      <c r="B1320" s="80" t="s">
        <v>921</v>
      </c>
      <c r="C1320" s="73" t="s">
        <v>944</v>
      </c>
      <c r="D1320" s="9" t="s">
        <v>1516</v>
      </c>
      <c r="E1320" s="9" t="s">
        <v>1488</v>
      </c>
      <c r="F1320" s="74">
        <v>27560348</v>
      </c>
      <c r="G1320" s="75">
        <v>0.15923566878980899</v>
      </c>
      <c r="H1320" s="76">
        <v>9.0029339006987802E-4</v>
      </c>
      <c r="I1320" s="75">
        <v>3.0639768584044398</v>
      </c>
      <c r="J1320" s="75">
        <v>0.93617740625712698</v>
      </c>
      <c r="K1320" s="77">
        <v>6.5951392037312401E-2</v>
      </c>
      <c r="L1320" s="75">
        <v>3.0456159384223098</v>
      </c>
      <c r="M1320" s="78">
        <v>9.0265691864399103E-3</v>
      </c>
    </row>
    <row r="1321" spans="1:13">
      <c r="A1321" s="71">
        <v>2018</v>
      </c>
      <c r="B1321" s="72" t="s">
        <v>914</v>
      </c>
      <c r="C1321" s="73" t="s">
        <v>944</v>
      </c>
      <c r="D1321" s="9" t="s">
        <v>1516</v>
      </c>
      <c r="E1321" s="9" t="s">
        <v>1488</v>
      </c>
      <c r="F1321" s="74">
        <v>27560348</v>
      </c>
      <c r="G1321" s="75">
        <v>0.15923566878980899</v>
      </c>
      <c r="H1321" s="76">
        <v>3.3450172800684102E-4</v>
      </c>
      <c r="I1321" s="75">
        <v>3.2009704135291099</v>
      </c>
      <c r="J1321" s="75">
        <v>0.90664420127257805</v>
      </c>
      <c r="K1321" s="77">
        <v>7.6324448438753606E-2</v>
      </c>
      <c r="L1321" s="75">
        <v>3.47560163436283</v>
      </c>
      <c r="M1321" s="78">
        <v>9.8517883598703993E-3</v>
      </c>
    </row>
    <row r="1322" spans="1:13">
      <c r="A1322" s="81">
        <v>2019</v>
      </c>
      <c r="B1322" s="72" t="s">
        <v>914</v>
      </c>
      <c r="C1322" s="73" t="s">
        <v>948</v>
      </c>
      <c r="D1322" s="9" t="s">
        <v>1517</v>
      </c>
      <c r="E1322" s="9" t="s">
        <v>1488</v>
      </c>
      <c r="F1322" s="74">
        <v>27707474</v>
      </c>
      <c r="G1322" s="75">
        <v>0.127906976744186</v>
      </c>
      <c r="H1322" s="76">
        <v>2.5980448369360203E-4</v>
      </c>
      <c r="I1322" s="75">
        <v>2.68816766029799</v>
      </c>
      <c r="J1322" s="75">
        <v>0.74496251197560903</v>
      </c>
      <c r="K1322" s="77">
        <v>5.87652716359875E-2</v>
      </c>
      <c r="L1322" s="75">
        <v>3.5853533581644998</v>
      </c>
      <c r="M1322" s="78">
        <v>8.4527627495565496E-3</v>
      </c>
    </row>
    <row r="1323" spans="1:13">
      <c r="A1323" s="81">
        <v>2019</v>
      </c>
      <c r="B1323" s="80" t="s">
        <v>921</v>
      </c>
      <c r="C1323" s="73" t="s">
        <v>948</v>
      </c>
      <c r="D1323" s="9" t="s">
        <v>1517</v>
      </c>
      <c r="E1323" s="9" t="s">
        <v>1488</v>
      </c>
      <c r="F1323" s="74">
        <v>27707474</v>
      </c>
      <c r="G1323" s="75">
        <v>0.127906976744186</v>
      </c>
      <c r="H1323" s="76">
        <v>1.6271594869549501E-4</v>
      </c>
      <c r="I1323" s="75">
        <v>2.74844285328316</v>
      </c>
      <c r="J1323" s="75">
        <v>0.73923470086260601</v>
      </c>
      <c r="K1323" s="77">
        <v>6.2270709332504198E-2</v>
      </c>
      <c r="L1323" s="75">
        <v>3.7885698773582401</v>
      </c>
      <c r="M1323" s="78">
        <v>8.83607509378221E-3</v>
      </c>
    </row>
    <row r="1324" spans="1:13">
      <c r="A1324" s="79">
        <v>2017</v>
      </c>
      <c r="B1324" s="72" t="s">
        <v>914</v>
      </c>
      <c r="C1324" s="73" t="s">
        <v>1005</v>
      </c>
      <c r="D1324" s="9" t="s">
        <v>1518</v>
      </c>
      <c r="E1324" s="9" t="s">
        <v>1488</v>
      </c>
      <c r="F1324" s="74">
        <v>29532018</v>
      </c>
      <c r="G1324" s="75">
        <v>7.9861111111111105E-2</v>
      </c>
      <c r="H1324" s="76">
        <v>2.57152209516085E-4</v>
      </c>
      <c r="I1324" s="75">
        <v>-0.12884999852776399</v>
      </c>
      <c r="J1324" s="75">
        <v>3.5572796202778499E-2</v>
      </c>
      <c r="K1324" s="77">
        <v>4.4533379374323903E-2</v>
      </c>
      <c r="L1324" s="75">
        <v>3.5898097397600801</v>
      </c>
      <c r="M1324" s="78">
        <v>0.1234846830962</v>
      </c>
    </row>
    <row r="1325" spans="1:13">
      <c r="A1325" s="79">
        <v>2017</v>
      </c>
      <c r="B1325" s="80" t="s">
        <v>921</v>
      </c>
      <c r="C1325" s="73" t="s">
        <v>1005</v>
      </c>
      <c r="D1325" s="9" t="s">
        <v>1518</v>
      </c>
      <c r="E1325" s="9" t="s">
        <v>1488</v>
      </c>
      <c r="F1325" s="74">
        <v>29532018</v>
      </c>
      <c r="G1325" s="75">
        <v>7.9861111111111105E-2</v>
      </c>
      <c r="H1325" s="76">
        <v>1.00118703435707E-4</v>
      </c>
      <c r="I1325" s="75">
        <v>-0.14035809969006499</v>
      </c>
      <c r="J1325" s="75">
        <v>3.6483934472301402E-2</v>
      </c>
      <c r="K1325" s="77">
        <v>5.0091924319038902E-2</v>
      </c>
      <c r="L1325" s="75">
        <v>3.9994847832584202</v>
      </c>
      <c r="M1325" s="78">
        <v>0.14652752534304</v>
      </c>
    </row>
    <row r="1326" spans="1:13">
      <c r="A1326" s="79">
        <v>2017</v>
      </c>
      <c r="B1326" s="72" t="s">
        <v>914</v>
      </c>
      <c r="C1326" s="73" t="s">
        <v>1005</v>
      </c>
      <c r="D1326" s="9" t="s">
        <v>1519</v>
      </c>
      <c r="E1326" s="9" t="s">
        <v>1488</v>
      </c>
      <c r="F1326" s="74">
        <v>33839830</v>
      </c>
      <c r="G1326" s="75">
        <v>3.125E-2</v>
      </c>
      <c r="H1326" s="76">
        <v>4.4025790782506501E-4</v>
      </c>
      <c r="I1326" s="75">
        <v>0.1590966887534</v>
      </c>
      <c r="J1326" s="75">
        <v>4.5637098031884198E-2</v>
      </c>
      <c r="K1326" s="77">
        <v>4.1320232407056699E-2</v>
      </c>
      <c r="L1326" s="75">
        <v>3.3562928345794298</v>
      </c>
      <c r="M1326" s="78">
        <v>1.9404213803406501E-2</v>
      </c>
    </row>
    <row r="1327" spans="1:13">
      <c r="A1327" s="79">
        <v>2017</v>
      </c>
      <c r="B1327" s="72" t="s">
        <v>914</v>
      </c>
      <c r="C1327" s="73" t="s">
        <v>1005</v>
      </c>
      <c r="D1327" s="9" t="s">
        <v>1520</v>
      </c>
      <c r="E1327" s="9" t="s">
        <v>1488</v>
      </c>
      <c r="F1327" s="74">
        <v>33839893</v>
      </c>
      <c r="G1327" s="75">
        <v>3.125E-2</v>
      </c>
      <c r="H1327" s="76">
        <v>4.4025790782506501E-4</v>
      </c>
      <c r="I1327" s="75">
        <v>0.1590966887534</v>
      </c>
      <c r="J1327" s="75">
        <v>4.5637098031884198E-2</v>
      </c>
      <c r="K1327" s="77">
        <v>4.1320232407056699E-2</v>
      </c>
      <c r="L1327" s="75">
        <v>3.3562928345794298</v>
      </c>
      <c r="M1327" s="78">
        <v>6.9301400539142202E-2</v>
      </c>
    </row>
    <row r="1328" spans="1:13">
      <c r="A1328" s="71">
        <v>2018</v>
      </c>
      <c r="B1328" s="72" t="s">
        <v>914</v>
      </c>
      <c r="C1328" s="73" t="s">
        <v>930</v>
      </c>
      <c r="D1328" s="9" t="s">
        <v>1521</v>
      </c>
      <c r="E1328" s="9" t="s">
        <v>1488</v>
      </c>
      <c r="F1328" s="74">
        <v>34239307</v>
      </c>
      <c r="G1328" s="75">
        <v>0.13714285714285701</v>
      </c>
      <c r="H1328" s="76">
        <v>5.5455338115409098E-4</v>
      </c>
      <c r="I1328" s="75">
        <v>7.2618000915255998E-2</v>
      </c>
      <c r="J1328" s="75">
        <v>2.1303115529844801E-2</v>
      </c>
      <c r="K1328" s="77">
        <v>6.42429702282976E-2</v>
      </c>
      <c r="L1328" s="75">
        <v>3.2560566424366901</v>
      </c>
      <c r="M1328" s="78">
        <v>7.0035768160289294E-2</v>
      </c>
    </row>
    <row r="1329" spans="1:13">
      <c r="A1329" s="71">
        <v>2018</v>
      </c>
      <c r="B1329" s="80" t="s">
        <v>921</v>
      </c>
      <c r="C1329" s="73" t="s">
        <v>996</v>
      </c>
      <c r="D1329" s="9" t="s">
        <v>1522</v>
      </c>
      <c r="E1329" s="9" t="s">
        <v>1488</v>
      </c>
      <c r="F1329" s="74">
        <v>37425052</v>
      </c>
      <c r="G1329" s="75">
        <v>0.117834394904459</v>
      </c>
      <c r="H1329" s="76">
        <v>8.4767343898843801E-4</v>
      </c>
      <c r="I1329" s="75">
        <v>8.6874155710379902E-2</v>
      </c>
      <c r="J1329" s="75">
        <v>2.64155731198485E-2</v>
      </c>
      <c r="K1329" s="77">
        <v>6.6571430315577301E-2</v>
      </c>
      <c r="L1329" s="75">
        <v>3.0717714248189498</v>
      </c>
      <c r="M1329" s="78">
        <v>0.17493665490548599</v>
      </c>
    </row>
    <row r="1330" spans="1:13">
      <c r="A1330" s="79">
        <v>2017</v>
      </c>
      <c r="B1330" s="80" t="s">
        <v>921</v>
      </c>
      <c r="C1330" s="73" t="s">
        <v>996</v>
      </c>
      <c r="D1330" s="9" t="s">
        <v>1523</v>
      </c>
      <c r="E1330" s="9" t="s">
        <v>1488</v>
      </c>
      <c r="F1330" s="74">
        <v>37644307</v>
      </c>
      <c r="G1330" s="75">
        <v>0.13211382113821099</v>
      </c>
      <c r="H1330" s="76">
        <v>6.3543657261815804E-4</v>
      </c>
      <c r="I1330" s="75">
        <v>7.1571185295425693E-2</v>
      </c>
      <c r="J1330" s="75">
        <v>2.1150499223593501E-2</v>
      </c>
      <c r="K1330" s="77">
        <v>4.54811593431029E-2</v>
      </c>
      <c r="L1330" s="75">
        <v>3.1969277929253601</v>
      </c>
      <c r="M1330" s="78">
        <v>5.0936074870160102E-2</v>
      </c>
    </row>
    <row r="1331" spans="1:13">
      <c r="A1331" s="71">
        <v>2018</v>
      </c>
      <c r="B1331" s="72" t="s">
        <v>914</v>
      </c>
      <c r="C1331" s="73" t="s">
        <v>1027</v>
      </c>
      <c r="D1331" s="9" t="s">
        <v>1524</v>
      </c>
      <c r="E1331" s="9" t="s">
        <v>1488</v>
      </c>
      <c r="F1331" s="74">
        <v>37698105</v>
      </c>
      <c r="G1331" s="75">
        <v>2.57142857142857E-2</v>
      </c>
      <c r="H1331" s="76">
        <v>2.8709045652464398E-4</v>
      </c>
      <c r="I1331" s="75">
        <v>3.9274318245559701</v>
      </c>
      <c r="J1331" s="75">
        <v>1.0988797985413199</v>
      </c>
      <c r="K1331" s="77">
        <v>7.0392298504109399E-2</v>
      </c>
      <c r="L1331" s="75">
        <v>3.5419812441024998</v>
      </c>
      <c r="M1331" s="78">
        <v>0.29134253830870599</v>
      </c>
    </row>
    <row r="1332" spans="1:13">
      <c r="A1332" s="71">
        <v>2018</v>
      </c>
      <c r="B1332" s="80" t="s">
        <v>921</v>
      </c>
      <c r="C1332" s="73" t="s">
        <v>1027</v>
      </c>
      <c r="D1332" s="9" t="s">
        <v>1524</v>
      </c>
      <c r="E1332" s="9" t="s">
        <v>1488</v>
      </c>
      <c r="F1332" s="74">
        <v>37698105</v>
      </c>
      <c r="G1332" s="75">
        <v>2.57142857142857E-2</v>
      </c>
      <c r="H1332" s="76">
        <v>6.4230523450449096E-5</v>
      </c>
      <c r="I1332" s="75">
        <v>4.0844878271601601</v>
      </c>
      <c r="J1332" s="75">
        <v>1.04304340821911</v>
      </c>
      <c r="K1332" s="77">
        <v>8.38964557255205E-2</v>
      </c>
      <c r="L1332" s="75">
        <v>4.1922585386629097</v>
      </c>
      <c r="M1332" s="78">
        <v>0.31510972155525302</v>
      </c>
    </row>
    <row r="1333" spans="1:13">
      <c r="A1333" s="79">
        <v>2017</v>
      </c>
      <c r="B1333" s="80" t="s">
        <v>921</v>
      </c>
      <c r="C1333" s="73" t="s">
        <v>996</v>
      </c>
      <c r="D1333" s="9" t="s">
        <v>1525</v>
      </c>
      <c r="E1333" s="9" t="s">
        <v>1488</v>
      </c>
      <c r="F1333" s="74">
        <v>37836471</v>
      </c>
      <c r="G1333" s="75">
        <v>0.13211382113821099</v>
      </c>
      <c r="H1333" s="76">
        <v>5.4088024090814498E-4</v>
      </c>
      <c r="I1333" s="75">
        <v>7.2909885422675402E-2</v>
      </c>
      <c r="J1333" s="75">
        <v>2.1281318370150199E-2</v>
      </c>
      <c r="K1333" s="77">
        <v>4.6593037234847902E-2</v>
      </c>
      <c r="L1333" s="75">
        <v>3.2668988836370598</v>
      </c>
      <c r="M1333" s="78">
        <v>7.3435768635206095E-2</v>
      </c>
    </row>
    <row r="1334" spans="1:13">
      <c r="A1334" s="79">
        <v>2017</v>
      </c>
      <c r="B1334" s="80" t="s">
        <v>921</v>
      </c>
      <c r="C1334" s="73" t="s">
        <v>919</v>
      </c>
      <c r="D1334" s="9" t="s">
        <v>1526</v>
      </c>
      <c r="E1334" s="9" t="s">
        <v>1488</v>
      </c>
      <c r="F1334" s="74">
        <v>38869323</v>
      </c>
      <c r="G1334" s="75">
        <v>5.5555555555555601E-2</v>
      </c>
      <c r="H1334" s="76">
        <v>7.6901537383656799E-4</v>
      </c>
      <c r="I1334" s="75">
        <v>-4.7534611087457197</v>
      </c>
      <c r="J1334" s="75">
        <v>1.42402489737504</v>
      </c>
      <c r="K1334" s="77">
        <v>3.79505454790727E-2</v>
      </c>
      <c r="L1334" s="75">
        <v>3.1140649778765299</v>
      </c>
      <c r="M1334" s="78">
        <v>0.19553693743132</v>
      </c>
    </row>
    <row r="1335" spans="1:13">
      <c r="A1335" s="81">
        <v>2019</v>
      </c>
      <c r="B1335" s="80" t="s">
        <v>921</v>
      </c>
      <c r="C1335" s="73" t="s">
        <v>918</v>
      </c>
      <c r="D1335" s="9" t="s">
        <v>1526</v>
      </c>
      <c r="E1335" s="9" t="s">
        <v>1488</v>
      </c>
      <c r="F1335" s="74">
        <v>38869323</v>
      </c>
      <c r="G1335" s="75">
        <v>3.9094650205761299E-2</v>
      </c>
      <c r="H1335" s="76">
        <v>3.71836002891911E-4</v>
      </c>
      <c r="I1335" s="75">
        <v>-5.1072676462694302</v>
      </c>
      <c r="J1335" s="75">
        <v>1.4502987803538601</v>
      </c>
      <c r="K1335" s="77">
        <v>4.97532351681148E-2</v>
      </c>
      <c r="L1335" s="75">
        <v>3.4296485621157702</v>
      </c>
      <c r="M1335" s="78">
        <v>0.26101085576584598</v>
      </c>
    </row>
    <row r="1336" spans="1:13">
      <c r="A1336" s="81">
        <v>2019</v>
      </c>
      <c r="B1336" s="80" t="s">
        <v>921</v>
      </c>
      <c r="C1336" s="73" t="s">
        <v>936</v>
      </c>
      <c r="D1336" s="9" t="s">
        <v>1526</v>
      </c>
      <c r="E1336" s="9" t="s">
        <v>1488</v>
      </c>
      <c r="F1336" s="74">
        <v>38869323</v>
      </c>
      <c r="G1336" s="75">
        <v>3.9419087136929501E-2</v>
      </c>
      <c r="H1336" s="76">
        <v>3.5808200086800702E-4</v>
      </c>
      <c r="I1336" s="75">
        <v>-4.70334826353207</v>
      </c>
      <c r="J1336" s="75">
        <v>1.3321295382223901</v>
      </c>
      <c r="K1336" s="77">
        <v>5.0410463485418701E-2</v>
      </c>
      <c r="L1336" s="75">
        <v>3.44601750842167</v>
      </c>
      <c r="M1336" s="78">
        <v>0.28211125586569702</v>
      </c>
    </row>
    <row r="1337" spans="1:13">
      <c r="A1337" s="81">
        <v>2019</v>
      </c>
      <c r="B1337" s="72" t="s">
        <v>914</v>
      </c>
      <c r="C1337" s="73" t="s">
        <v>936</v>
      </c>
      <c r="D1337" s="9" t="s">
        <v>1526</v>
      </c>
      <c r="E1337" s="9" t="s">
        <v>1488</v>
      </c>
      <c r="F1337" s="74">
        <v>38869323</v>
      </c>
      <c r="G1337" s="75">
        <v>3.9419087136929501E-2</v>
      </c>
      <c r="H1337" s="76">
        <v>1.5422158897607501E-4</v>
      </c>
      <c r="I1337" s="75">
        <v>-4.9373669353940297</v>
      </c>
      <c r="J1337" s="75">
        <v>1.32023789317983</v>
      </c>
      <c r="K1337" s="77">
        <v>5.63804809610556E-2</v>
      </c>
      <c r="L1337" s="75">
        <v>3.8118548265646202</v>
      </c>
      <c r="M1337" s="78">
        <v>0.31088298099149603</v>
      </c>
    </row>
    <row r="1338" spans="1:13">
      <c r="A1338" s="81">
        <v>2019</v>
      </c>
      <c r="B1338" s="72" t="s">
        <v>914</v>
      </c>
      <c r="C1338" s="73" t="s">
        <v>918</v>
      </c>
      <c r="D1338" s="9" t="s">
        <v>1526</v>
      </c>
      <c r="E1338" s="9" t="s">
        <v>1488</v>
      </c>
      <c r="F1338" s="74">
        <v>38869323</v>
      </c>
      <c r="G1338" s="75">
        <v>3.9094650205761299E-2</v>
      </c>
      <c r="H1338" s="76">
        <v>1.43247725987001E-4</v>
      </c>
      <c r="I1338" s="75">
        <v>-5.41704156755676</v>
      </c>
      <c r="J1338" s="75">
        <v>1.44158786124998</v>
      </c>
      <c r="K1338" s="77">
        <v>5.6451948807943998E-2</v>
      </c>
      <c r="L1338" s="75">
        <v>3.8439122635953802</v>
      </c>
      <c r="M1338" s="78">
        <v>0.293633547189596</v>
      </c>
    </row>
    <row r="1339" spans="1:13">
      <c r="A1339" s="79">
        <v>2017</v>
      </c>
      <c r="B1339" s="72" t="s">
        <v>914</v>
      </c>
      <c r="C1339" s="73" t="s">
        <v>919</v>
      </c>
      <c r="D1339" s="9" t="s">
        <v>1526</v>
      </c>
      <c r="E1339" s="9" t="s">
        <v>1488</v>
      </c>
      <c r="F1339" s="74">
        <v>38869323</v>
      </c>
      <c r="G1339" s="75">
        <v>5.5555555555555601E-2</v>
      </c>
      <c r="H1339" s="76">
        <v>1.08173300889332E-4</v>
      </c>
      <c r="I1339" s="75">
        <v>-5.1947589470668696</v>
      </c>
      <c r="J1339" s="75">
        <v>1.35589689442567</v>
      </c>
      <c r="K1339" s="77">
        <v>4.9689513469243697E-2</v>
      </c>
      <c r="L1339" s="75">
        <v>3.9658799176701001</v>
      </c>
      <c r="M1339" s="78">
        <v>0.23352840780347001</v>
      </c>
    </row>
    <row r="1340" spans="1:13">
      <c r="A1340" s="81">
        <v>2019</v>
      </c>
      <c r="B1340" s="72" t="s">
        <v>914</v>
      </c>
      <c r="C1340" s="73" t="s">
        <v>957</v>
      </c>
      <c r="D1340" s="9" t="s">
        <v>1527</v>
      </c>
      <c r="E1340" s="9" t="s">
        <v>1488</v>
      </c>
      <c r="F1340" s="74">
        <v>39750271</v>
      </c>
      <c r="G1340" s="75">
        <v>4.4186046511627899E-2</v>
      </c>
      <c r="H1340" s="76">
        <v>9.9627170020188298E-4</v>
      </c>
      <c r="I1340" s="75">
        <v>2.2759284956188202</v>
      </c>
      <c r="J1340" s="75">
        <v>0.69781774140465802</v>
      </c>
      <c r="K1340" s="77">
        <v>4.8272019362874397E-2</v>
      </c>
      <c r="L1340" s="75">
        <v>3.00162220594685</v>
      </c>
      <c r="M1340" s="78">
        <v>0.15199454478765601</v>
      </c>
    </row>
    <row r="1341" spans="1:13">
      <c r="A1341" s="81">
        <v>2019</v>
      </c>
      <c r="B1341" s="72" t="s">
        <v>914</v>
      </c>
      <c r="C1341" s="73" t="s">
        <v>957</v>
      </c>
      <c r="D1341" s="9" t="s">
        <v>1528</v>
      </c>
      <c r="E1341" s="9" t="s">
        <v>1488</v>
      </c>
      <c r="F1341" s="74">
        <v>39790762</v>
      </c>
      <c r="G1341" s="75">
        <v>4.1860465116279097E-2</v>
      </c>
      <c r="H1341" s="76">
        <v>2.3989102773924899E-4</v>
      </c>
      <c r="I1341" s="75">
        <v>2.3215071151957898</v>
      </c>
      <c r="J1341" s="75">
        <v>0.63988556934789198</v>
      </c>
      <c r="K1341" s="77">
        <v>5.9384198661889397E-2</v>
      </c>
      <c r="L1341" s="75">
        <v>3.6199859949509001</v>
      </c>
      <c r="M1341" s="78">
        <v>0.16504679255538299</v>
      </c>
    </row>
    <row r="1342" spans="1:13">
      <c r="A1342" s="79">
        <v>2017</v>
      </c>
      <c r="B1342" s="72" t="s">
        <v>914</v>
      </c>
      <c r="C1342" s="73" t="s">
        <v>996</v>
      </c>
      <c r="D1342" s="9" t="s">
        <v>1529</v>
      </c>
      <c r="E1342" s="9" t="s">
        <v>1488</v>
      </c>
      <c r="F1342" s="74">
        <v>40369887</v>
      </c>
      <c r="G1342" s="75">
        <v>2.6422764227642299E-2</v>
      </c>
      <c r="H1342" s="76">
        <v>7.2881585014239003E-4</v>
      </c>
      <c r="I1342" s="75">
        <v>0.119291134490403</v>
      </c>
      <c r="J1342" s="75">
        <v>3.5614104597368301E-2</v>
      </c>
      <c r="K1342" s="77">
        <v>4.4583200972123802E-2</v>
      </c>
      <c r="L1342" s="75">
        <v>3.1373821909821999</v>
      </c>
      <c r="M1342" s="78">
        <v>0.24036228424735201</v>
      </c>
    </row>
    <row r="1343" spans="1:13">
      <c r="A1343" s="81">
        <v>2019</v>
      </c>
      <c r="B1343" s="72" t="s">
        <v>914</v>
      </c>
      <c r="C1343" s="73" t="s">
        <v>948</v>
      </c>
      <c r="D1343" s="9" t="s">
        <v>1530</v>
      </c>
      <c r="E1343" s="9" t="s">
        <v>1531</v>
      </c>
      <c r="F1343" s="74">
        <v>260514</v>
      </c>
      <c r="G1343" s="75">
        <v>0.10930232558139499</v>
      </c>
      <c r="H1343" s="76">
        <v>6.51932668561452E-4</v>
      </c>
      <c r="I1343" s="75">
        <v>3.0752953268519598</v>
      </c>
      <c r="J1343" s="75">
        <v>0.91125863005297403</v>
      </c>
      <c r="K1343" s="77">
        <v>5.15940707890735E-2</v>
      </c>
      <c r="L1343" s="75">
        <v>3.18579725577453</v>
      </c>
      <c r="M1343" s="78">
        <v>2.5363632167188101E-2</v>
      </c>
    </row>
    <row r="1344" spans="1:13">
      <c r="A1344" s="79">
        <v>2017</v>
      </c>
      <c r="B1344" s="72" t="s">
        <v>914</v>
      </c>
      <c r="C1344" s="73" t="s">
        <v>996</v>
      </c>
      <c r="D1344" s="9" t="s">
        <v>1532</v>
      </c>
      <c r="E1344" s="9" t="s">
        <v>1531</v>
      </c>
      <c r="F1344" s="74">
        <v>655881</v>
      </c>
      <c r="G1344" s="75">
        <v>8.9430894308943104E-2</v>
      </c>
      <c r="H1344" s="76">
        <v>9.8925233257563298E-4</v>
      </c>
      <c r="I1344" s="75">
        <v>6.8536215557298996E-2</v>
      </c>
      <c r="J1344" s="75">
        <v>2.0976892068344698E-2</v>
      </c>
      <c r="K1344" s="77">
        <v>4.2465298321620402E-2</v>
      </c>
      <c r="L1344" s="75">
        <v>3.0046929170300598</v>
      </c>
      <c r="M1344" s="78">
        <v>8.4839074944896994E-2</v>
      </c>
    </row>
    <row r="1345" spans="1:13">
      <c r="A1345" s="79">
        <v>2017</v>
      </c>
      <c r="B1345" s="72" t="s">
        <v>914</v>
      </c>
      <c r="C1345" s="73" t="s">
        <v>1005</v>
      </c>
      <c r="D1345" s="9" t="s">
        <v>1533</v>
      </c>
      <c r="E1345" s="9" t="s">
        <v>1531</v>
      </c>
      <c r="F1345" s="74">
        <v>854402</v>
      </c>
      <c r="G1345" s="75">
        <v>4.1666666666666699E-2</v>
      </c>
      <c r="H1345" s="76">
        <v>4.7988559121019798E-4</v>
      </c>
      <c r="I1345" s="75">
        <v>0.15944094415877899</v>
      </c>
      <c r="J1345" s="75">
        <v>4.6030095348490098E-2</v>
      </c>
      <c r="K1345" s="77">
        <v>4.0804535875362098E-2</v>
      </c>
      <c r="L1345" s="75">
        <v>3.31886228976719</v>
      </c>
      <c r="M1345" s="78">
        <v>0.219171488604155</v>
      </c>
    </row>
    <row r="1346" spans="1:13">
      <c r="A1346" s="71">
        <v>2018</v>
      </c>
      <c r="B1346" s="72" t="s">
        <v>914</v>
      </c>
      <c r="C1346" s="73" t="s">
        <v>996</v>
      </c>
      <c r="D1346" s="9" t="s">
        <v>1534</v>
      </c>
      <c r="E1346" s="9" t="s">
        <v>1531</v>
      </c>
      <c r="F1346" s="74">
        <v>1894538</v>
      </c>
      <c r="G1346" s="75">
        <v>0.21974522292993601</v>
      </c>
      <c r="H1346" s="76">
        <v>3.03028104601824E-4</v>
      </c>
      <c r="I1346" s="75">
        <v>6.5976441474010897E-2</v>
      </c>
      <c r="J1346" s="75">
        <v>1.8559761407452701E-2</v>
      </c>
      <c r="K1346" s="77">
        <v>7.7334402224520496E-2</v>
      </c>
      <c r="L1346" s="75">
        <v>3.5185170906150001</v>
      </c>
      <c r="M1346" s="78">
        <v>3.5174879004664601E-2</v>
      </c>
    </row>
    <row r="1347" spans="1:13">
      <c r="A1347" s="71">
        <v>2018</v>
      </c>
      <c r="B1347" s="80" t="s">
        <v>921</v>
      </c>
      <c r="C1347" s="73" t="s">
        <v>996</v>
      </c>
      <c r="D1347" s="9" t="s">
        <v>1534</v>
      </c>
      <c r="E1347" s="9" t="s">
        <v>1531</v>
      </c>
      <c r="F1347" s="74">
        <v>1894538</v>
      </c>
      <c r="G1347" s="75">
        <v>0.21974522292993601</v>
      </c>
      <c r="H1347" s="76">
        <v>6.6250150583181501E-5</v>
      </c>
      <c r="I1347" s="75">
        <v>8.1911456893415793E-2</v>
      </c>
      <c r="J1347" s="75">
        <v>2.1008528633380499E-2</v>
      </c>
      <c r="K1347" s="77">
        <v>9.2287357272180598E-2</v>
      </c>
      <c r="L1347" s="75">
        <v>4.1788131302610303</v>
      </c>
      <c r="M1347" s="78">
        <v>5.4218080483172802E-2</v>
      </c>
    </row>
    <row r="1348" spans="1:13">
      <c r="A1348" s="71">
        <v>2018</v>
      </c>
      <c r="B1348" s="80" t="s">
        <v>921</v>
      </c>
      <c r="C1348" s="73" t="s">
        <v>944</v>
      </c>
      <c r="D1348" s="9" t="s">
        <v>1535</v>
      </c>
      <c r="E1348" s="9" t="s">
        <v>1531</v>
      </c>
      <c r="F1348" s="74">
        <v>1968560</v>
      </c>
      <c r="G1348" s="75">
        <v>0.21974522292993601</v>
      </c>
      <c r="H1348" s="76">
        <v>7.8360951818863295E-4</v>
      </c>
      <c r="I1348" s="75">
        <v>2.6278303514338299</v>
      </c>
      <c r="J1348" s="75">
        <v>0.79405965598793404</v>
      </c>
      <c r="K1348" s="77">
        <v>6.7379721535439502E-2</v>
      </c>
      <c r="L1348" s="75">
        <v>3.1059002974454302</v>
      </c>
      <c r="M1348" s="78">
        <v>2.3876424121543401E-2</v>
      </c>
    </row>
    <row r="1349" spans="1:13">
      <c r="A1349" s="81">
        <v>2019</v>
      </c>
      <c r="B1349" s="80" t="s">
        <v>921</v>
      </c>
      <c r="C1349" s="73" t="s">
        <v>922</v>
      </c>
      <c r="D1349" s="9" t="s">
        <v>1536</v>
      </c>
      <c r="E1349" s="9" t="s">
        <v>1531</v>
      </c>
      <c r="F1349" s="74">
        <v>5780048</v>
      </c>
      <c r="G1349" s="75">
        <v>9.7674418604651203E-2</v>
      </c>
      <c r="H1349" s="76">
        <v>9.6616920727805205E-4</v>
      </c>
      <c r="I1349" s="75">
        <v>-1.66831127033558</v>
      </c>
      <c r="J1349" s="75">
        <v>0.51057225284358898</v>
      </c>
      <c r="K1349" s="77">
        <v>4.8446512093006697E-2</v>
      </c>
      <c r="L1349" s="75">
        <v>3.0149468080028101</v>
      </c>
      <c r="M1349" s="78">
        <v>6.5687296733199202E-2</v>
      </c>
    </row>
    <row r="1350" spans="1:13">
      <c r="A1350" s="81">
        <v>2019</v>
      </c>
      <c r="B1350" s="80" t="s">
        <v>921</v>
      </c>
      <c r="C1350" s="73" t="s">
        <v>922</v>
      </c>
      <c r="D1350" s="9" t="s">
        <v>1537</v>
      </c>
      <c r="E1350" s="9" t="s">
        <v>1531</v>
      </c>
      <c r="F1350" s="74">
        <v>5845931</v>
      </c>
      <c r="G1350" s="75">
        <v>8.8372093023255799E-2</v>
      </c>
      <c r="H1350" s="76">
        <v>8.5439944093162903E-4</v>
      </c>
      <c r="I1350" s="75">
        <v>-1.73395292670834</v>
      </c>
      <c r="J1350" s="75">
        <v>0.52534579251931002</v>
      </c>
      <c r="K1350" s="77">
        <v>4.9407100753506003E-2</v>
      </c>
      <c r="L1350" s="75">
        <v>3.0683390444919998</v>
      </c>
      <c r="M1350" s="78">
        <v>2.5954636157181601E-2</v>
      </c>
    </row>
    <row r="1351" spans="1:13">
      <c r="A1351" s="81">
        <v>2019</v>
      </c>
      <c r="B1351" s="72" t="s">
        <v>914</v>
      </c>
      <c r="C1351" s="73" t="s">
        <v>933</v>
      </c>
      <c r="D1351" s="9" t="s">
        <v>1538</v>
      </c>
      <c r="E1351" s="9" t="s">
        <v>1531</v>
      </c>
      <c r="F1351" s="74">
        <v>7951948</v>
      </c>
      <c r="G1351" s="75">
        <v>0.46473029045643199</v>
      </c>
      <c r="H1351" s="76">
        <v>7.0165814760038696E-4</v>
      </c>
      <c r="I1351" s="75">
        <v>54.394307205012197</v>
      </c>
      <c r="J1351" s="75">
        <v>16.193433683858999</v>
      </c>
      <c r="K1351" s="77">
        <v>4.5738850673264803E-2</v>
      </c>
      <c r="L1351" s="75">
        <v>3.1538744274305399</v>
      </c>
      <c r="M1351" s="78">
        <v>3.2082006079225699E-2</v>
      </c>
    </row>
    <row r="1352" spans="1:13">
      <c r="A1352" s="81">
        <v>2019</v>
      </c>
      <c r="B1352" s="80" t="s">
        <v>921</v>
      </c>
      <c r="C1352" s="73" t="s">
        <v>1105</v>
      </c>
      <c r="D1352" s="9" t="s">
        <v>1538</v>
      </c>
      <c r="E1352" s="9" t="s">
        <v>1531</v>
      </c>
      <c r="F1352" s="74">
        <v>7951948</v>
      </c>
      <c r="G1352" s="75">
        <v>0.46473029045643199</v>
      </c>
      <c r="H1352" s="76">
        <v>4.1249935881673602E-4</v>
      </c>
      <c r="I1352" s="75">
        <v>1.3450657151265599</v>
      </c>
      <c r="J1352" s="75">
        <v>0.38486678625227899</v>
      </c>
      <c r="K1352" s="77">
        <v>4.9418577182204097E-2</v>
      </c>
      <c r="L1352" s="75">
        <v>3.3845767221748302</v>
      </c>
      <c r="M1352" s="78">
        <v>3.3947696413695001E-2</v>
      </c>
    </row>
    <row r="1353" spans="1:13">
      <c r="A1353" s="81">
        <v>2019</v>
      </c>
      <c r="B1353" s="72" t="s">
        <v>914</v>
      </c>
      <c r="C1353" s="73" t="s">
        <v>1105</v>
      </c>
      <c r="D1353" s="9" t="s">
        <v>1538</v>
      </c>
      <c r="E1353" s="9" t="s">
        <v>1531</v>
      </c>
      <c r="F1353" s="74">
        <v>7951948</v>
      </c>
      <c r="G1353" s="75">
        <v>0.46473029045643199</v>
      </c>
      <c r="H1353" s="76">
        <v>3.9228802511561398E-4</v>
      </c>
      <c r="I1353" s="75">
        <v>1.32117463576449</v>
      </c>
      <c r="J1353" s="75">
        <v>0.37640445690885099</v>
      </c>
      <c r="K1353" s="77">
        <v>4.9835697496629902E-2</v>
      </c>
      <c r="L1353" s="75">
        <v>3.4063949488309202</v>
      </c>
      <c r="M1353" s="78">
        <v>3.2752447461780597E-2</v>
      </c>
    </row>
    <row r="1354" spans="1:13">
      <c r="A1354" s="81">
        <v>2019</v>
      </c>
      <c r="B1354" s="80" t="s">
        <v>921</v>
      </c>
      <c r="C1354" s="73" t="s">
        <v>936</v>
      </c>
      <c r="D1354" s="9" t="s">
        <v>1538</v>
      </c>
      <c r="E1354" s="9" t="s">
        <v>1531</v>
      </c>
      <c r="F1354" s="74">
        <v>7951948</v>
      </c>
      <c r="G1354" s="75">
        <v>0.46473029045643199</v>
      </c>
      <c r="H1354" s="76">
        <v>2.4133997947499899E-4</v>
      </c>
      <c r="I1354" s="75">
        <v>1.8093195435519001</v>
      </c>
      <c r="J1354" s="75">
        <v>0.498612319497371</v>
      </c>
      <c r="K1354" s="77">
        <v>5.31712931807043E-2</v>
      </c>
      <c r="L1354" s="75">
        <v>3.6173707285380901</v>
      </c>
      <c r="M1354" s="78">
        <v>2.77555555965554E-2</v>
      </c>
    </row>
    <row r="1355" spans="1:13">
      <c r="A1355" s="81">
        <v>2019</v>
      </c>
      <c r="B1355" s="72" t="s">
        <v>914</v>
      </c>
      <c r="C1355" s="73" t="s">
        <v>936</v>
      </c>
      <c r="D1355" s="9" t="s">
        <v>1538</v>
      </c>
      <c r="E1355" s="9" t="s">
        <v>1531</v>
      </c>
      <c r="F1355" s="74">
        <v>7951948</v>
      </c>
      <c r="G1355" s="75">
        <v>0.46473029045643199</v>
      </c>
      <c r="H1355" s="76">
        <v>6.5810335283499595E-5</v>
      </c>
      <c r="I1355" s="75">
        <v>1.9481418457481099</v>
      </c>
      <c r="J1355" s="75">
        <v>0.49476242529457798</v>
      </c>
      <c r="K1355" s="77">
        <v>6.2306871304647099E-2</v>
      </c>
      <c r="L1355" s="75">
        <v>4.18170589659701</v>
      </c>
      <c r="M1355" s="78">
        <v>3.2178109608694702E-2</v>
      </c>
    </row>
    <row r="1356" spans="1:13">
      <c r="A1356" s="81">
        <v>2019</v>
      </c>
      <c r="B1356" s="72" t="s">
        <v>914</v>
      </c>
      <c r="C1356" s="73" t="s">
        <v>922</v>
      </c>
      <c r="D1356" s="9" t="s">
        <v>1539</v>
      </c>
      <c r="E1356" s="9" t="s">
        <v>1531</v>
      </c>
      <c r="F1356" s="74">
        <v>12041055</v>
      </c>
      <c r="G1356" s="75">
        <v>6.2790697674418597E-2</v>
      </c>
      <c r="H1356" s="76">
        <v>6.9334038990135195E-4</v>
      </c>
      <c r="I1356" s="75">
        <v>1.9874897639903999</v>
      </c>
      <c r="J1356" s="75">
        <v>0.59176841020446902</v>
      </c>
      <c r="K1356" s="77">
        <v>5.1112251613497202E-2</v>
      </c>
      <c r="L1356" s="75">
        <v>3.1590534996420598</v>
      </c>
      <c r="M1356" s="78">
        <v>0.22407629961300901</v>
      </c>
    </row>
    <row r="1357" spans="1:13">
      <c r="A1357" s="81">
        <v>2019</v>
      </c>
      <c r="B1357" s="80" t="s">
        <v>921</v>
      </c>
      <c r="C1357" s="73" t="s">
        <v>930</v>
      </c>
      <c r="D1357" s="9" t="s">
        <v>1540</v>
      </c>
      <c r="E1357" s="9" t="s">
        <v>1531</v>
      </c>
      <c r="F1357" s="74">
        <v>12612884</v>
      </c>
      <c r="G1357" s="75">
        <v>0.23443983402489599</v>
      </c>
      <c r="H1357" s="76">
        <v>9.2707272721703705E-4</v>
      </c>
      <c r="I1357" s="75">
        <v>-4.9830903259937102E-2</v>
      </c>
      <c r="J1357" s="75">
        <v>1.51807991836288E-2</v>
      </c>
      <c r="K1357" s="77">
        <v>4.3723913209113799E-2</v>
      </c>
      <c r="L1357" s="75">
        <v>3.0328861948845001</v>
      </c>
      <c r="M1357" s="78">
        <v>6.4030326619964597E-3</v>
      </c>
    </row>
    <row r="1358" spans="1:13">
      <c r="A1358" s="81">
        <v>2019</v>
      </c>
      <c r="B1358" s="80" t="s">
        <v>921</v>
      </c>
      <c r="C1358" s="73" t="s">
        <v>930</v>
      </c>
      <c r="D1358" s="9" t="s">
        <v>1541</v>
      </c>
      <c r="E1358" s="9" t="s">
        <v>1531</v>
      </c>
      <c r="F1358" s="74">
        <v>12612902</v>
      </c>
      <c r="G1358" s="75">
        <v>0.23443983402489599</v>
      </c>
      <c r="H1358" s="76">
        <v>9.2707272721703705E-4</v>
      </c>
      <c r="I1358" s="75">
        <v>-4.9830903259937102E-2</v>
      </c>
      <c r="J1358" s="75">
        <v>1.51807991836288E-2</v>
      </c>
      <c r="K1358" s="77">
        <v>4.3723913209113799E-2</v>
      </c>
      <c r="L1358" s="75">
        <v>3.0328861948845001</v>
      </c>
      <c r="M1358" s="78">
        <v>1.8475838159051999E-2</v>
      </c>
    </row>
    <row r="1359" spans="1:13">
      <c r="A1359" s="81">
        <v>2019</v>
      </c>
      <c r="B1359" s="80" t="s">
        <v>921</v>
      </c>
      <c r="C1359" s="73" t="s">
        <v>930</v>
      </c>
      <c r="D1359" s="9" t="s">
        <v>1542</v>
      </c>
      <c r="E1359" s="9" t="s">
        <v>1531</v>
      </c>
      <c r="F1359" s="74">
        <v>12612912</v>
      </c>
      <c r="G1359" s="75">
        <v>0.23443983402489599</v>
      </c>
      <c r="H1359" s="76">
        <v>9.2707272721703705E-4</v>
      </c>
      <c r="I1359" s="75">
        <v>-4.9830903259937102E-2</v>
      </c>
      <c r="J1359" s="75">
        <v>1.51807991836288E-2</v>
      </c>
      <c r="K1359" s="77">
        <v>4.3723913209113799E-2</v>
      </c>
      <c r="L1359" s="75">
        <v>3.0328861948845001</v>
      </c>
      <c r="M1359" s="78">
        <v>2.1354989605504301E-2</v>
      </c>
    </row>
    <row r="1360" spans="1:13">
      <c r="A1360" s="71">
        <v>2018</v>
      </c>
      <c r="B1360" s="80" t="s">
        <v>921</v>
      </c>
      <c r="C1360" s="73" t="s">
        <v>918</v>
      </c>
      <c r="D1360" s="9" t="s">
        <v>1543</v>
      </c>
      <c r="E1360" s="9" t="s">
        <v>1531</v>
      </c>
      <c r="F1360" s="74">
        <v>12918563</v>
      </c>
      <c r="G1360" s="75">
        <v>3.4285714285714301E-2</v>
      </c>
      <c r="H1360" s="76">
        <v>4.2345693947789999E-4</v>
      </c>
      <c r="I1360" s="75">
        <v>4.3515957530087297</v>
      </c>
      <c r="J1360" s="75">
        <v>1.2529796092810099</v>
      </c>
      <c r="K1360" s="77">
        <v>6.6602467225417003E-2</v>
      </c>
      <c r="L1360" s="75">
        <v>3.37319074565898</v>
      </c>
      <c r="M1360" s="78">
        <v>0.37536241723951802</v>
      </c>
    </row>
    <row r="1361" spans="1:13">
      <c r="A1361" s="71">
        <v>2018</v>
      </c>
      <c r="B1361" s="72" t="s">
        <v>914</v>
      </c>
      <c r="C1361" s="73" t="s">
        <v>918</v>
      </c>
      <c r="D1361" s="9" t="s">
        <v>1543</v>
      </c>
      <c r="E1361" s="9" t="s">
        <v>1531</v>
      </c>
      <c r="F1361" s="74">
        <v>12918563</v>
      </c>
      <c r="G1361" s="75">
        <v>3.4285714285714301E-2</v>
      </c>
      <c r="H1361" s="76">
        <v>4.11983451916649E-4</v>
      </c>
      <c r="I1361" s="75">
        <v>4.22503688470126</v>
      </c>
      <c r="J1361" s="75">
        <v>1.2125648470455499</v>
      </c>
      <c r="K1361" s="77">
        <v>6.7024744763166E-2</v>
      </c>
      <c r="L1361" s="75">
        <v>3.3851202278639998</v>
      </c>
      <c r="M1361" s="78">
        <v>0.35384634024079997</v>
      </c>
    </row>
    <row r="1362" spans="1:13">
      <c r="A1362" s="81">
        <v>2019</v>
      </c>
      <c r="B1362" s="80" t="s">
        <v>921</v>
      </c>
      <c r="C1362" s="73" t="s">
        <v>922</v>
      </c>
      <c r="D1362" s="9" t="s">
        <v>1544</v>
      </c>
      <c r="E1362" s="9" t="s">
        <v>1531</v>
      </c>
      <c r="F1362" s="74">
        <v>13006458</v>
      </c>
      <c r="G1362" s="75">
        <v>2.7906976744186001E-2</v>
      </c>
      <c r="H1362" s="76">
        <v>2.8836379934416202E-4</v>
      </c>
      <c r="I1362" s="75">
        <v>2.7707815017457902</v>
      </c>
      <c r="J1362" s="75">
        <v>0.77406385551007895</v>
      </c>
      <c r="K1362" s="77">
        <v>5.7854323275031802E-2</v>
      </c>
      <c r="L1362" s="75">
        <v>3.5400592610534098</v>
      </c>
      <c r="M1362" s="78">
        <v>0.491911038018856</v>
      </c>
    </row>
    <row r="1363" spans="1:13">
      <c r="A1363" s="81">
        <v>2019</v>
      </c>
      <c r="B1363" s="72" t="s">
        <v>914</v>
      </c>
      <c r="C1363" s="73" t="s">
        <v>922</v>
      </c>
      <c r="D1363" s="9" t="s">
        <v>1544</v>
      </c>
      <c r="E1363" s="9" t="s">
        <v>1531</v>
      </c>
      <c r="F1363" s="74">
        <v>13006458</v>
      </c>
      <c r="G1363" s="75">
        <v>2.7906976744186001E-2</v>
      </c>
      <c r="H1363" s="76">
        <v>2.5170623763526599E-4</v>
      </c>
      <c r="I1363" s="75">
        <v>2.7452172282523599</v>
      </c>
      <c r="J1363" s="75">
        <v>0.75913709999255796</v>
      </c>
      <c r="K1363" s="77">
        <v>5.90111029277973E-2</v>
      </c>
      <c r="L1363" s="75">
        <v>3.5991060218890198</v>
      </c>
      <c r="M1363" s="78">
        <v>0.48287579951085002</v>
      </c>
    </row>
    <row r="1364" spans="1:13">
      <c r="A1364" s="81">
        <v>2019</v>
      </c>
      <c r="B1364" s="72" t="s">
        <v>914</v>
      </c>
      <c r="C1364" s="73" t="s">
        <v>929</v>
      </c>
      <c r="D1364" s="9" t="s">
        <v>1545</v>
      </c>
      <c r="E1364" s="9" t="s">
        <v>1531</v>
      </c>
      <c r="F1364" s="74">
        <v>13040374</v>
      </c>
      <c r="G1364" s="75">
        <v>0.19767441860465099</v>
      </c>
      <c r="H1364" s="76">
        <v>6.0894334096759501E-4</v>
      </c>
      <c r="I1364" s="75">
        <v>0.25576536567243402</v>
      </c>
      <c r="J1364" s="75">
        <v>7.5387989388510199E-2</v>
      </c>
      <c r="K1364" s="77">
        <v>5.2127571669746998E-2</v>
      </c>
      <c r="L1364" s="75">
        <v>3.2154231143455299</v>
      </c>
      <c r="M1364" s="78">
        <v>6.6954735015949896E-2</v>
      </c>
    </row>
    <row r="1365" spans="1:13">
      <c r="A1365" s="81">
        <v>2019</v>
      </c>
      <c r="B1365" s="72" t="s">
        <v>914</v>
      </c>
      <c r="C1365" s="73" t="s">
        <v>959</v>
      </c>
      <c r="D1365" s="9" t="s">
        <v>1545</v>
      </c>
      <c r="E1365" s="9" t="s">
        <v>1531</v>
      </c>
      <c r="F1365" s="74">
        <v>13040374</v>
      </c>
      <c r="G1365" s="75">
        <v>0.19767441860465099</v>
      </c>
      <c r="H1365" s="76">
        <v>4.78733212620746E-4</v>
      </c>
      <c r="I1365" s="75">
        <v>1.15494694179086</v>
      </c>
      <c r="J1365" s="75">
        <v>0.33428567657395902</v>
      </c>
      <c r="K1365" s="77">
        <v>5.4006970425936801E-2</v>
      </c>
      <c r="L1365" s="75">
        <v>3.3199064418358599</v>
      </c>
      <c r="M1365" s="78">
        <v>4.92805090181693E-2</v>
      </c>
    </row>
    <row r="1366" spans="1:13">
      <c r="A1366" s="81">
        <v>2019</v>
      </c>
      <c r="B1366" s="80" t="s">
        <v>921</v>
      </c>
      <c r="C1366" s="73" t="s">
        <v>959</v>
      </c>
      <c r="D1366" s="9" t="s">
        <v>1545</v>
      </c>
      <c r="E1366" s="9" t="s">
        <v>1531</v>
      </c>
      <c r="F1366" s="74">
        <v>13040374</v>
      </c>
      <c r="G1366" s="75">
        <v>0.19767441860465099</v>
      </c>
      <c r="H1366" s="76">
        <v>4.3782390453872002E-4</v>
      </c>
      <c r="I1366" s="75">
        <v>1.16640552298341</v>
      </c>
      <c r="J1366" s="75">
        <v>0.33566158316213801</v>
      </c>
      <c r="K1366" s="77">
        <v>5.4615842417218098E-2</v>
      </c>
      <c r="L1366" s="75">
        <v>3.35870053028329</v>
      </c>
      <c r="M1366" s="78">
        <v>5.0263213760660501E-2</v>
      </c>
    </row>
    <row r="1367" spans="1:13">
      <c r="A1367" s="71">
        <v>2018</v>
      </c>
      <c r="B1367" s="72" t="s">
        <v>914</v>
      </c>
      <c r="C1367" s="73" t="s">
        <v>932</v>
      </c>
      <c r="D1367" s="9" t="s">
        <v>1546</v>
      </c>
      <c r="E1367" s="9" t="s">
        <v>1531</v>
      </c>
      <c r="F1367" s="74">
        <v>14195376</v>
      </c>
      <c r="G1367" s="75">
        <v>2.57142857142857E-2</v>
      </c>
      <c r="H1367" s="76">
        <v>2.4474598767420998E-4</v>
      </c>
      <c r="I1367" s="75">
        <v>0.197514657720501</v>
      </c>
      <c r="J1367" s="75">
        <v>5.4669181538557501E-2</v>
      </c>
      <c r="K1367" s="77">
        <v>7.1875241687140407E-2</v>
      </c>
      <c r="L1367" s="75">
        <v>3.6112844192193401</v>
      </c>
      <c r="M1367" s="78">
        <v>0.40850504296340401</v>
      </c>
    </row>
    <row r="1368" spans="1:13">
      <c r="A1368" s="71">
        <v>2018</v>
      </c>
      <c r="B1368" s="72" t="s">
        <v>914</v>
      </c>
      <c r="C1368" s="73" t="s">
        <v>932</v>
      </c>
      <c r="D1368" s="9" t="s">
        <v>1547</v>
      </c>
      <c r="E1368" s="9" t="s">
        <v>1531</v>
      </c>
      <c r="F1368" s="74">
        <v>14416174</v>
      </c>
      <c r="G1368" s="75">
        <v>2.57142857142857E-2</v>
      </c>
      <c r="H1368" s="76">
        <v>9.89398417214168E-4</v>
      </c>
      <c r="I1368" s="75">
        <v>0.18754224812296799</v>
      </c>
      <c r="J1368" s="75">
        <v>5.7590907058025102E-2</v>
      </c>
      <c r="K1368" s="77">
        <v>5.8797692972730103E-2</v>
      </c>
      <c r="L1368" s="75">
        <v>3.004628788732</v>
      </c>
      <c r="M1368" s="78">
        <v>0.33192559753955198</v>
      </c>
    </row>
    <row r="1369" spans="1:13">
      <c r="A1369" s="71">
        <v>2018</v>
      </c>
      <c r="B1369" s="72" t="s">
        <v>914</v>
      </c>
      <c r="C1369" s="73" t="s">
        <v>1027</v>
      </c>
      <c r="D1369" s="9" t="s">
        <v>1548</v>
      </c>
      <c r="E1369" s="9" t="s">
        <v>1531</v>
      </c>
      <c r="F1369" s="74">
        <v>16140290</v>
      </c>
      <c r="G1369" s="75">
        <v>0.25714285714285701</v>
      </c>
      <c r="H1369" s="76">
        <v>8.4373268784024898E-4</v>
      </c>
      <c r="I1369" s="75">
        <v>-1.25867707030293</v>
      </c>
      <c r="J1369" s="75">
        <v>0.38152504012629701</v>
      </c>
      <c r="K1369" s="77">
        <v>6.0298895837267198E-2</v>
      </c>
      <c r="L1369" s="75">
        <v>3.0737951251565701</v>
      </c>
      <c r="M1369" s="78">
        <v>2.4725470690016099E-2</v>
      </c>
    </row>
    <row r="1370" spans="1:13">
      <c r="A1370" s="79">
        <v>2017</v>
      </c>
      <c r="B1370" s="80" t="s">
        <v>921</v>
      </c>
      <c r="C1370" s="73" t="s">
        <v>927</v>
      </c>
      <c r="D1370" s="9" t="s">
        <v>1549</v>
      </c>
      <c r="E1370" s="9" t="s">
        <v>1531</v>
      </c>
      <c r="F1370" s="74">
        <v>17303492</v>
      </c>
      <c r="G1370" s="75">
        <v>7.5203252032520304E-2</v>
      </c>
      <c r="H1370" s="76">
        <v>4.2509425047943498E-4</v>
      </c>
      <c r="I1370" s="75">
        <v>39.505413774494102</v>
      </c>
      <c r="J1370" s="75">
        <v>11.326019610969199</v>
      </c>
      <c r="K1370" s="77">
        <v>4.8253455416880302E-2</v>
      </c>
      <c r="L1370" s="75">
        <v>3.37151476894946</v>
      </c>
      <c r="M1370" s="78">
        <v>0.11162802554540099</v>
      </c>
    </row>
    <row r="1371" spans="1:13">
      <c r="A1371" s="71">
        <v>2018</v>
      </c>
      <c r="B1371" s="80" t="s">
        <v>921</v>
      </c>
      <c r="C1371" s="73" t="s">
        <v>927</v>
      </c>
      <c r="D1371" s="9" t="s">
        <v>1550</v>
      </c>
      <c r="E1371" s="9" t="s">
        <v>1531</v>
      </c>
      <c r="F1371" s="74">
        <v>17459019</v>
      </c>
      <c r="G1371" s="75">
        <v>9.8726114649681507E-2</v>
      </c>
      <c r="H1371" s="76">
        <v>8.5099695479386498E-4</v>
      </c>
      <c r="I1371" s="75">
        <v>68.617894633745706</v>
      </c>
      <c r="J1371" s="75">
        <v>20.870980810393501</v>
      </c>
      <c r="K1371" s="77">
        <v>6.6531159169732096E-2</v>
      </c>
      <c r="L1371" s="75">
        <v>3.0700719939913101</v>
      </c>
      <c r="M1371" s="78">
        <v>2.87995929171453E-2</v>
      </c>
    </row>
    <row r="1372" spans="1:13">
      <c r="A1372" s="81">
        <v>2019</v>
      </c>
      <c r="B1372" s="72" t="s">
        <v>914</v>
      </c>
      <c r="C1372" s="73" t="s">
        <v>966</v>
      </c>
      <c r="D1372" s="9" t="s">
        <v>1551</v>
      </c>
      <c r="E1372" s="9" t="s">
        <v>1531</v>
      </c>
      <c r="F1372" s="74">
        <v>20433109</v>
      </c>
      <c r="G1372" s="75">
        <v>3.25581395348837E-2</v>
      </c>
      <c r="H1372" s="76">
        <v>6.8595042130411004E-4</v>
      </c>
      <c r="I1372" s="75">
        <v>-0.105865673199522</v>
      </c>
      <c r="J1372" s="75">
        <v>3.1494633351532603E-2</v>
      </c>
      <c r="K1372" s="77">
        <v>5.11961093317541E-2</v>
      </c>
      <c r="L1372" s="75">
        <v>3.16370727282409</v>
      </c>
      <c r="M1372" s="78">
        <v>4.3673027444888303E-2</v>
      </c>
    </row>
    <row r="1373" spans="1:13">
      <c r="A1373" s="79">
        <v>2017</v>
      </c>
      <c r="B1373" s="80" t="s">
        <v>921</v>
      </c>
      <c r="C1373" s="73" t="s">
        <v>925</v>
      </c>
      <c r="D1373" s="9" t="s">
        <v>1551</v>
      </c>
      <c r="E1373" s="9" t="s">
        <v>1531</v>
      </c>
      <c r="F1373" s="74">
        <v>20433109</v>
      </c>
      <c r="G1373" s="75">
        <v>3.0487804878048801E-2</v>
      </c>
      <c r="H1373" s="76">
        <v>5.2349819101194905E-4</v>
      </c>
      <c r="I1373" s="75">
        <v>-1.77618688583508</v>
      </c>
      <c r="J1373" s="75">
        <v>0.51716348450216298</v>
      </c>
      <c r="K1373" s="77">
        <v>4.6818333396393699E-2</v>
      </c>
      <c r="L1373" s="75">
        <v>3.28108481472036</v>
      </c>
      <c r="M1373" s="78">
        <v>5.0345663674027E-2</v>
      </c>
    </row>
    <row r="1374" spans="1:13">
      <c r="A1374" s="81">
        <v>2019</v>
      </c>
      <c r="B1374" s="80" t="s">
        <v>921</v>
      </c>
      <c r="C1374" s="73" t="s">
        <v>966</v>
      </c>
      <c r="D1374" s="9" t="s">
        <v>1551</v>
      </c>
      <c r="E1374" s="9" t="s">
        <v>1531</v>
      </c>
      <c r="F1374" s="74">
        <v>20433109</v>
      </c>
      <c r="G1374" s="75">
        <v>3.25581395348837E-2</v>
      </c>
      <c r="H1374" s="76">
        <v>2.8968637314744902E-4</v>
      </c>
      <c r="I1374" s="75">
        <v>-0.111174061385397</v>
      </c>
      <c r="J1374" s="75">
        <v>3.1068122078817099E-2</v>
      </c>
      <c r="K1374" s="77">
        <v>5.7818904092223601E-2</v>
      </c>
      <c r="L1374" s="75">
        <v>3.5380719335365201</v>
      </c>
      <c r="M1374" s="78">
        <v>4.8162598972450697E-2</v>
      </c>
    </row>
    <row r="1375" spans="1:13">
      <c r="A1375" s="71">
        <v>2018</v>
      </c>
      <c r="B1375" s="72" t="s">
        <v>914</v>
      </c>
      <c r="C1375" s="73" t="s">
        <v>925</v>
      </c>
      <c r="D1375" s="9" t="s">
        <v>1552</v>
      </c>
      <c r="E1375" s="9" t="s">
        <v>1531</v>
      </c>
      <c r="F1375" s="74">
        <v>23591068</v>
      </c>
      <c r="G1375" s="75">
        <v>1.9108280254777101E-2</v>
      </c>
      <c r="H1375" s="76">
        <v>8.0101845336675605E-4</v>
      </c>
      <c r="I1375" s="75">
        <v>4.5564434446572504</v>
      </c>
      <c r="J1375" s="75">
        <v>1.3772790048372601</v>
      </c>
      <c r="K1375" s="77">
        <v>6.7337749563810403E-2</v>
      </c>
      <c r="L1375" s="75">
        <v>3.0963574787933599</v>
      </c>
      <c r="M1375" s="78">
        <v>5.9177857152702601E-2</v>
      </c>
    </row>
    <row r="1376" spans="1:13">
      <c r="A1376" s="71">
        <v>2018</v>
      </c>
      <c r="B1376" s="80" t="s">
        <v>921</v>
      </c>
      <c r="C1376" s="73" t="s">
        <v>925</v>
      </c>
      <c r="D1376" s="9" t="s">
        <v>1552</v>
      </c>
      <c r="E1376" s="9" t="s">
        <v>1531</v>
      </c>
      <c r="F1376" s="74">
        <v>23591068</v>
      </c>
      <c r="G1376" s="75">
        <v>1.9108280254777101E-2</v>
      </c>
      <c r="H1376" s="76">
        <v>6.38509807636674E-4</v>
      </c>
      <c r="I1376" s="75">
        <v>4.7203907803967402</v>
      </c>
      <c r="J1376" s="75">
        <v>1.4038501942008601</v>
      </c>
      <c r="K1376" s="77">
        <v>6.9481790118923706E-2</v>
      </c>
      <c r="L1376" s="75">
        <v>3.1948324275003701</v>
      </c>
      <c r="M1376" s="78">
        <v>6.3513079995494506E-2</v>
      </c>
    </row>
    <row r="1377" spans="1:13">
      <c r="A1377" s="71">
        <v>2018</v>
      </c>
      <c r="B1377" s="72" t="s">
        <v>914</v>
      </c>
      <c r="C1377" s="73" t="s">
        <v>925</v>
      </c>
      <c r="D1377" s="9" t="s">
        <v>1553</v>
      </c>
      <c r="E1377" s="9" t="s">
        <v>1531</v>
      </c>
      <c r="F1377" s="74">
        <v>23591093</v>
      </c>
      <c r="G1377" s="75">
        <v>1.9108280254777101E-2</v>
      </c>
      <c r="H1377" s="76">
        <v>8.0101845336675605E-4</v>
      </c>
      <c r="I1377" s="75">
        <v>4.5564434446572504</v>
      </c>
      <c r="J1377" s="75">
        <v>1.3772790048372601</v>
      </c>
      <c r="K1377" s="77">
        <v>6.7337749563810403E-2</v>
      </c>
      <c r="L1377" s="75">
        <v>3.0963574787933599</v>
      </c>
      <c r="M1377" s="78">
        <v>0.155962056092603</v>
      </c>
    </row>
    <row r="1378" spans="1:13">
      <c r="A1378" s="71">
        <v>2018</v>
      </c>
      <c r="B1378" s="80" t="s">
        <v>921</v>
      </c>
      <c r="C1378" s="73" t="s">
        <v>925</v>
      </c>
      <c r="D1378" s="9" t="s">
        <v>1553</v>
      </c>
      <c r="E1378" s="9" t="s">
        <v>1531</v>
      </c>
      <c r="F1378" s="74">
        <v>23591093</v>
      </c>
      <c r="G1378" s="75">
        <v>1.9108280254777101E-2</v>
      </c>
      <c r="H1378" s="76">
        <v>6.38509807636674E-4</v>
      </c>
      <c r="I1378" s="75">
        <v>4.7203907803967402</v>
      </c>
      <c r="J1378" s="75">
        <v>1.4038501942008601</v>
      </c>
      <c r="K1378" s="77">
        <v>6.9481790118923706E-2</v>
      </c>
      <c r="L1378" s="75">
        <v>3.1948324275003701</v>
      </c>
      <c r="M1378" s="78">
        <v>0.16738744897961999</v>
      </c>
    </row>
    <row r="1379" spans="1:13">
      <c r="A1379" s="71">
        <v>2018</v>
      </c>
      <c r="B1379" s="72" t="s">
        <v>914</v>
      </c>
      <c r="C1379" s="73" t="s">
        <v>925</v>
      </c>
      <c r="D1379" s="9" t="s">
        <v>1554</v>
      </c>
      <c r="E1379" s="9" t="s">
        <v>1531</v>
      </c>
      <c r="F1379" s="74">
        <v>24862202</v>
      </c>
      <c r="G1379" s="75">
        <v>0.25159235668789798</v>
      </c>
      <c r="H1379" s="76">
        <v>4.5227769024130401E-4</v>
      </c>
      <c r="I1379" s="75">
        <v>-1.58624714308898</v>
      </c>
      <c r="J1379" s="75">
        <v>0.45905486942887302</v>
      </c>
      <c r="K1379" s="77">
        <v>7.3232346404844897E-2</v>
      </c>
      <c r="L1379" s="75">
        <v>3.34459483441649</v>
      </c>
      <c r="M1379" s="78">
        <v>2.6684208410910799E-2</v>
      </c>
    </row>
    <row r="1380" spans="1:13">
      <c r="A1380" s="71">
        <v>2018</v>
      </c>
      <c r="B1380" s="72" t="s">
        <v>914</v>
      </c>
      <c r="C1380" s="73" t="s">
        <v>927</v>
      </c>
      <c r="D1380" s="9" t="s">
        <v>1554</v>
      </c>
      <c r="E1380" s="9" t="s">
        <v>1531</v>
      </c>
      <c r="F1380" s="74">
        <v>24862202</v>
      </c>
      <c r="G1380" s="75">
        <v>0.25159235668789798</v>
      </c>
      <c r="H1380" s="76">
        <v>2.0571513030935901E-4</v>
      </c>
      <c r="I1380" s="75">
        <v>-51.507671312358802</v>
      </c>
      <c r="J1380" s="75">
        <v>14.1187108774982</v>
      </c>
      <c r="K1380" s="77">
        <v>8.1278568563342604E-2</v>
      </c>
      <c r="L1380" s="75">
        <v>3.6867337648526299</v>
      </c>
      <c r="M1380" s="78">
        <v>2.9349697619025901E-2</v>
      </c>
    </row>
    <row r="1381" spans="1:13">
      <c r="A1381" s="71">
        <v>2018</v>
      </c>
      <c r="B1381" s="80" t="s">
        <v>921</v>
      </c>
      <c r="C1381" s="73" t="s">
        <v>925</v>
      </c>
      <c r="D1381" s="9" t="s">
        <v>1554</v>
      </c>
      <c r="E1381" s="9" t="s">
        <v>1531</v>
      </c>
      <c r="F1381" s="74">
        <v>24862202</v>
      </c>
      <c r="G1381" s="75">
        <v>0.25159235668789798</v>
      </c>
      <c r="H1381" s="76">
        <v>7.6594076624123596E-5</v>
      </c>
      <c r="I1381" s="75">
        <v>-1.8015205081564101</v>
      </c>
      <c r="J1381" s="75">
        <v>0.46586302562587401</v>
      </c>
      <c r="K1381" s="77">
        <v>9.0853841615724906E-2</v>
      </c>
      <c r="L1381" s="75">
        <v>4.1158048150792199</v>
      </c>
      <c r="M1381" s="78">
        <v>3.44184286430902E-2</v>
      </c>
    </row>
    <row r="1382" spans="1:13">
      <c r="A1382" s="71">
        <v>2018</v>
      </c>
      <c r="B1382" s="80" t="s">
        <v>921</v>
      </c>
      <c r="C1382" s="73" t="s">
        <v>927</v>
      </c>
      <c r="D1382" s="9" t="s">
        <v>1554</v>
      </c>
      <c r="E1382" s="9" t="s">
        <v>1531</v>
      </c>
      <c r="F1382" s="74">
        <v>24862202</v>
      </c>
      <c r="G1382" s="75">
        <v>0.25159235668789798</v>
      </c>
      <c r="H1382" s="76">
        <v>2.7426947182118499E-5</v>
      </c>
      <c r="I1382" s="75">
        <v>-58.954782931403997</v>
      </c>
      <c r="J1382" s="75">
        <v>14.425763599390599</v>
      </c>
      <c r="K1382" s="77">
        <v>0.10091725092993099</v>
      </c>
      <c r="L1382" s="75">
        <v>4.5618225298269097</v>
      </c>
      <c r="M1382" s="78">
        <v>3.8450136792048603E-2</v>
      </c>
    </row>
    <row r="1383" spans="1:13">
      <c r="A1383" s="71">
        <v>2018</v>
      </c>
      <c r="B1383" s="80" t="s">
        <v>921</v>
      </c>
      <c r="C1383" s="73" t="s">
        <v>925</v>
      </c>
      <c r="D1383" s="9" t="s">
        <v>1555</v>
      </c>
      <c r="E1383" s="9" t="s">
        <v>1531</v>
      </c>
      <c r="F1383" s="74">
        <v>24862251</v>
      </c>
      <c r="G1383" s="75">
        <v>0.33439490445859898</v>
      </c>
      <c r="H1383" s="76">
        <v>1.4661558285926601E-4</v>
      </c>
      <c r="I1383" s="75">
        <v>-1.61551370019075</v>
      </c>
      <c r="J1383" s="75">
        <v>0.43421881349651298</v>
      </c>
      <c r="K1383" s="77">
        <v>8.4391726971574502E-2</v>
      </c>
      <c r="L1383" s="75">
        <v>3.8338198687799001</v>
      </c>
      <c r="M1383" s="78">
        <v>8.8583900309516499E-3</v>
      </c>
    </row>
    <row r="1384" spans="1:13">
      <c r="A1384" s="71">
        <v>2018</v>
      </c>
      <c r="B1384" s="80" t="s">
        <v>921</v>
      </c>
      <c r="C1384" s="73" t="s">
        <v>927</v>
      </c>
      <c r="D1384" s="9" t="s">
        <v>1555</v>
      </c>
      <c r="E1384" s="9" t="s">
        <v>1531</v>
      </c>
      <c r="F1384" s="74">
        <v>24862251</v>
      </c>
      <c r="G1384" s="75">
        <v>0.33439490445859898</v>
      </c>
      <c r="H1384" s="76">
        <v>1.3684421924198099E-4</v>
      </c>
      <c r="I1384" s="75">
        <v>-50.133003820174203</v>
      </c>
      <c r="J1384" s="75">
        <v>13.4175388785064</v>
      </c>
      <c r="K1384" s="77">
        <v>8.5081727185848499E-2</v>
      </c>
      <c r="L1384" s="75">
        <v>3.8637735439194398</v>
      </c>
      <c r="M1384" s="78">
        <v>8.8987323237852897E-3</v>
      </c>
    </row>
    <row r="1385" spans="1:13">
      <c r="A1385" s="71">
        <v>2018</v>
      </c>
      <c r="B1385" s="72" t="s">
        <v>914</v>
      </c>
      <c r="C1385" s="73" t="s">
        <v>925</v>
      </c>
      <c r="D1385" s="9" t="s">
        <v>1556</v>
      </c>
      <c r="E1385" s="9" t="s">
        <v>1531</v>
      </c>
      <c r="F1385" s="74">
        <v>24862297</v>
      </c>
      <c r="G1385" s="75">
        <v>0.24840764331210199</v>
      </c>
      <c r="H1385" s="76">
        <v>8.9450519803347197E-4</v>
      </c>
      <c r="I1385" s="75">
        <v>-1.52316516662215</v>
      </c>
      <c r="J1385" s="75">
        <v>0.46450818128868099</v>
      </c>
      <c r="K1385" s="77">
        <v>6.6194322187209803E-2</v>
      </c>
      <c r="L1385" s="75">
        <v>3.0484171313730801</v>
      </c>
      <c r="M1385" s="78">
        <v>8.2731321994078705E-2</v>
      </c>
    </row>
    <row r="1386" spans="1:13">
      <c r="A1386" s="71">
        <v>2018</v>
      </c>
      <c r="B1386" s="72" t="s">
        <v>914</v>
      </c>
      <c r="C1386" s="73" t="s">
        <v>927</v>
      </c>
      <c r="D1386" s="9" t="s">
        <v>1556</v>
      </c>
      <c r="E1386" s="9" t="s">
        <v>1531</v>
      </c>
      <c r="F1386" s="74">
        <v>24862297</v>
      </c>
      <c r="G1386" s="75">
        <v>0.24840764331210199</v>
      </c>
      <c r="H1386" s="76">
        <v>3.9150921917094399E-4</v>
      </c>
      <c r="I1386" s="75">
        <v>-49.8824966855653</v>
      </c>
      <c r="J1386" s="75">
        <v>14.286433166490101</v>
      </c>
      <c r="K1386" s="77">
        <v>7.47130406453798E-2</v>
      </c>
      <c r="L1386" s="75">
        <v>3.4072580068169498</v>
      </c>
      <c r="M1386" s="78">
        <v>9.2559182921737704E-2</v>
      </c>
    </row>
    <row r="1387" spans="1:13">
      <c r="A1387" s="71">
        <v>2018</v>
      </c>
      <c r="B1387" s="80" t="s">
        <v>921</v>
      </c>
      <c r="C1387" s="73" t="s">
        <v>925</v>
      </c>
      <c r="D1387" s="9" t="s">
        <v>1556</v>
      </c>
      <c r="E1387" s="9" t="s">
        <v>1531</v>
      </c>
      <c r="F1387" s="74">
        <v>24862297</v>
      </c>
      <c r="G1387" s="75">
        <v>0.24840764331210199</v>
      </c>
      <c r="H1387" s="76">
        <v>1.6423864175937799E-4</v>
      </c>
      <c r="I1387" s="75">
        <v>-1.74404120735507</v>
      </c>
      <c r="J1387" s="75">
        <v>0.47209996878042298</v>
      </c>
      <c r="K1387" s="77">
        <v>8.3254369146168503E-2</v>
      </c>
      <c r="L1387" s="75">
        <v>3.7845246552037501</v>
      </c>
      <c r="M1387" s="78">
        <v>0.108464957316162</v>
      </c>
    </row>
    <row r="1388" spans="1:13">
      <c r="A1388" s="71">
        <v>2018</v>
      </c>
      <c r="B1388" s="80" t="s">
        <v>921</v>
      </c>
      <c r="C1388" s="73" t="s">
        <v>927</v>
      </c>
      <c r="D1388" s="9" t="s">
        <v>1556</v>
      </c>
      <c r="E1388" s="9" t="s">
        <v>1531</v>
      </c>
      <c r="F1388" s="74">
        <v>24862297</v>
      </c>
      <c r="G1388" s="75">
        <v>0.24840764331210199</v>
      </c>
      <c r="H1388" s="76">
        <v>5.1701807309581001E-5</v>
      </c>
      <c r="I1388" s="75">
        <v>-57.790026411888903</v>
      </c>
      <c r="J1388" s="75">
        <v>14.620007999422899</v>
      </c>
      <c r="K1388" s="77">
        <v>9.4728268942916097E-2</v>
      </c>
      <c r="L1388" s="75">
        <v>4.2864942752646797</v>
      </c>
      <c r="M1388" s="78">
        <v>0.12423070028554201</v>
      </c>
    </row>
    <row r="1389" spans="1:13">
      <c r="A1389" s="81">
        <v>2019</v>
      </c>
      <c r="B1389" s="80" t="s">
        <v>921</v>
      </c>
      <c r="C1389" s="73" t="s">
        <v>930</v>
      </c>
      <c r="D1389" s="9" t="s">
        <v>1557</v>
      </c>
      <c r="E1389" s="9" t="s">
        <v>1531</v>
      </c>
      <c r="F1389" s="74">
        <v>25114126</v>
      </c>
      <c r="G1389" s="75">
        <v>4.1493775933609998E-2</v>
      </c>
      <c r="H1389" s="76">
        <v>7.8660014269729195E-4</v>
      </c>
      <c r="I1389" s="75">
        <v>0.11453770245896901</v>
      </c>
      <c r="J1389" s="75">
        <v>3.4430216838937898E-2</v>
      </c>
      <c r="K1389" s="77">
        <v>4.4881479587569502E-2</v>
      </c>
      <c r="L1389" s="75">
        <v>3.1042459791408099</v>
      </c>
      <c r="M1389" s="78">
        <v>0.221782778915672</v>
      </c>
    </row>
    <row r="1390" spans="1:13">
      <c r="A1390" s="71">
        <v>2018</v>
      </c>
      <c r="B1390" s="80" t="s">
        <v>921</v>
      </c>
      <c r="C1390" s="73" t="s">
        <v>918</v>
      </c>
      <c r="D1390" s="9" t="s">
        <v>1558</v>
      </c>
      <c r="E1390" s="9" t="s">
        <v>1531</v>
      </c>
      <c r="F1390" s="74">
        <v>26016735</v>
      </c>
      <c r="G1390" s="75">
        <v>0.04</v>
      </c>
      <c r="H1390" s="76">
        <v>9.58367260750687E-4</v>
      </c>
      <c r="I1390" s="75">
        <v>3.0146379389395301</v>
      </c>
      <c r="J1390" s="75">
        <v>0.92430992386140298</v>
      </c>
      <c r="K1390" s="77">
        <v>5.89745430546669E-2</v>
      </c>
      <c r="L1390" s="75">
        <v>3.0184680308460199</v>
      </c>
      <c r="M1390" s="78">
        <v>3.2209059076577298E-2</v>
      </c>
    </row>
    <row r="1391" spans="1:13">
      <c r="A1391" s="71">
        <v>2018</v>
      </c>
      <c r="B1391" s="72" t="s">
        <v>914</v>
      </c>
      <c r="C1391" s="73" t="s">
        <v>918</v>
      </c>
      <c r="D1391" s="9" t="s">
        <v>1558</v>
      </c>
      <c r="E1391" s="9" t="s">
        <v>1531</v>
      </c>
      <c r="F1391" s="74">
        <v>26016735</v>
      </c>
      <c r="G1391" s="75">
        <v>0.04</v>
      </c>
      <c r="H1391" s="76">
        <v>8.7248234572127404E-4</v>
      </c>
      <c r="I1391" s="75">
        <v>2.9951211308911398</v>
      </c>
      <c r="J1391" s="75">
        <v>0.91033002067749402</v>
      </c>
      <c r="K1391" s="77">
        <v>5.99832560026623E-2</v>
      </c>
      <c r="L1391" s="75">
        <v>3.0592433520288398</v>
      </c>
      <c r="M1391" s="78">
        <v>3.1793365255173997E-2</v>
      </c>
    </row>
    <row r="1392" spans="1:13">
      <c r="A1392" s="71">
        <v>2018</v>
      </c>
      <c r="B1392" s="72" t="s">
        <v>914</v>
      </c>
      <c r="C1392" s="73" t="s">
        <v>1105</v>
      </c>
      <c r="D1392" s="9" t="s">
        <v>1559</v>
      </c>
      <c r="E1392" s="9" t="s">
        <v>1531</v>
      </c>
      <c r="F1392" s="74">
        <v>28112321</v>
      </c>
      <c r="G1392" s="75">
        <v>0.11714285714285699</v>
      </c>
      <c r="H1392" s="76">
        <v>9.7630722378236497E-4</v>
      </c>
      <c r="I1392" s="75">
        <v>-1.47352057181685</v>
      </c>
      <c r="J1392" s="75">
        <v>0.45199449011954002</v>
      </c>
      <c r="K1392" s="77">
        <v>5.8923334734973798E-2</v>
      </c>
      <c r="L1392" s="75">
        <v>3.0104134972943299</v>
      </c>
      <c r="M1392" s="78">
        <v>3.7383924111993802E-2</v>
      </c>
    </row>
    <row r="1393" spans="1:13">
      <c r="A1393" s="71">
        <v>2018</v>
      </c>
      <c r="B1393" s="80" t="s">
        <v>921</v>
      </c>
      <c r="C1393" s="73" t="s">
        <v>1027</v>
      </c>
      <c r="D1393" s="9" t="s">
        <v>1559</v>
      </c>
      <c r="E1393" s="9" t="s">
        <v>1531</v>
      </c>
      <c r="F1393" s="74">
        <v>28112321</v>
      </c>
      <c r="G1393" s="75">
        <v>0.11714285714285699</v>
      </c>
      <c r="H1393" s="76">
        <v>6.6047871539142604E-4</v>
      </c>
      <c r="I1393" s="75">
        <v>-1.7203229946177301</v>
      </c>
      <c r="J1393" s="75">
        <v>0.51206386673341098</v>
      </c>
      <c r="K1393" s="77">
        <v>6.2460260404981503E-2</v>
      </c>
      <c r="L1393" s="75">
        <v>3.1801411734120499</v>
      </c>
      <c r="M1393" s="78">
        <v>3.6914384307425198E-2</v>
      </c>
    </row>
    <row r="1394" spans="1:13">
      <c r="A1394" s="71">
        <v>2018</v>
      </c>
      <c r="B1394" s="80" t="s">
        <v>921</v>
      </c>
      <c r="C1394" s="73" t="s">
        <v>933</v>
      </c>
      <c r="D1394" s="9" t="s">
        <v>1559</v>
      </c>
      <c r="E1394" s="9" t="s">
        <v>1531</v>
      </c>
      <c r="F1394" s="74">
        <v>28112321</v>
      </c>
      <c r="G1394" s="75">
        <v>0.11714285714285699</v>
      </c>
      <c r="H1394" s="76">
        <v>4.6955074653744498E-4</v>
      </c>
      <c r="I1394" s="75">
        <v>-58.601007073800901</v>
      </c>
      <c r="J1394" s="75">
        <v>17.000680063090002</v>
      </c>
      <c r="K1394" s="77">
        <v>6.5641676468689805E-2</v>
      </c>
      <c r="L1394" s="75">
        <v>3.32831746463276</v>
      </c>
      <c r="M1394" s="78">
        <v>5.1213148077780497E-2</v>
      </c>
    </row>
    <row r="1395" spans="1:13">
      <c r="A1395" s="71">
        <v>2018</v>
      </c>
      <c r="B1395" s="80" t="s">
        <v>921</v>
      </c>
      <c r="C1395" s="73" t="s">
        <v>936</v>
      </c>
      <c r="D1395" s="9" t="s">
        <v>1559</v>
      </c>
      <c r="E1395" s="9" t="s">
        <v>1531</v>
      </c>
      <c r="F1395" s="74">
        <v>28112321</v>
      </c>
      <c r="G1395" s="75">
        <v>0.11714285714285699</v>
      </c>
      <c r="H1395" s="76">
        <v>3.9363316418819202E-4</v>
      </c>
      <c r="I1395" s="75">
        <v>-2.1575859991932198</v>
      </c>
      <c r="J1395" s="75">
        <v>0.61799521102217503</v>
      </c>
      <c r="K1395" s="77">
        <v>6.7280808576067996E-2</v>
      </c>
      <c r="L1395" s="75">
        <v>3.40490831873365</v>
      </c>
      <c r="M1395" s="78">
        <v>3.8791679292613998E-2</v>
      </c>
    </row>
    <row r="1396" spans="1:13">
      <c r="A1396" s="71">
        <v>2018</v>
      </c>
      <c r="B1396" s="72" t="s">
        <v>914</v>
      </c>
      <c r="C1396" s="73" t="s">
        <v>933</v>
      </c>
      <c r="D1396" s="9" t="s">
        <v>1559</v>
      </c>
      <c r="E1396" s="9" t="s">
        <v>1531</v>
      </c>
      <c r="F1396" s="74">
        <v>28112321</v>
      </c>
      <c r="G1396" s="75">
        <v>0.11714285714285699</v>
      </c>
      <c r="H1396" s="76">
        <v>3.80721338459764E-4</v>
      </c>
      <c r="I1396" s="75">
        <v>-55.9713353008379</v>
      </c>
      <c r="J1396" s="75">
        <v>15.972777534839199</v>
      </c>
      <c r="K1396" s="77">
        <v>6.77618004505363E-2</v>
      </c>
      <c r="L1396" s="75">
        <v>3.4193927814056999</v>
      </c>
      <c r="M1396" s="78">
        <v>4.6719980147603903E-2</v>
      </c>
    </row>
    <row r="1397" spans="1:13">
      <c r="A1397" s="71">
        <v>2018</v>
      </c>
      <c r="B1397" s="72" t="s">
        <v>914</v>
      </c>
      <c r="C1397" s="73" t="s">
        <v>1027</v>
      </c>
      <c r="D1397" s="9" t="s">
        <v>1559</v>
      </c>
      <c r="E1397" s="9" t="s">
        <v>1531</v>
      </c>
      <c r="F1397" s="74">
        <v>28112321</v>
      </c>
      <c r="G1397" s="75">
        <v>0.11714285714285699</v>
      </c>
      <c r="H1397" s="76">
        <v>3.0216368654671497E-4</v>
      </c>
      <c r="I1397" s="75">
        <v>-1.80766625592984</v>
      </c>
      <c r="J1397" s="75">
        <v>0.50756145457657498</v>
      </c>
      <c r="K1397" s="77">
        <v>6.9916117831839403E-2</v>
      </c>
      <c r="L1397" s="75">
        <v>3.5197577295403102</v>
      </c>
      <c r="M1397" s="78">
        <v>4.0757932207037099E-2</v>
      </c>
    </row>
    <row r="1398" spans="1:13">
      <c r="A1398" s="71">
        <v>2018</v>
      </c>
      <c r="B1398" s="72" t="s">
        <v>914</v>
      </c>
      <c r="C1398" s="73" t="s">
        <v>918</v>
      </c>
      <c r="D1398" s="9" t="s">
        <v>1559</v>
      </c>
      <c r="E1398" s="9" t="s">
        <v>1531</v>
      </c>
      <c r="F1398" s="74">
        <v>28112321</v>
      </c>
      <c r="G1398" s="75">
        <v>0.11714285714285699</v>
      </c>
      <c r="H1398" s="76">
        <v>1.8538616638083199E-4</v>
      </c>
      <c r="I1398" s="75">
        <v>-2.4552425537406299</v>
      </c>
      <c r="J1398" s="75">
        <v>0.66726674455713597</v>
      </c>
      <c r="K1398" s="77">
        <v>7.4449232338309995E-2</v>
      </c>
      <c r="L1398" s="75">
        <v>3.7319226762789999</v>
      </c>
      <c r="M1398" s="78">
        <v>3.9942674563805902E-2</v>
      </c>
    </row>
    <row r="1399" spans="1:13">
      <c r="A1399" s="71">
        <v>2018</v>
      </c>
      <c r="B1399" s="72" t="s">
        <v>914</v>
      </c>
      <c r="C1399" s="73" t="s">
        <v>915</v>
      </c>
      <c r="D1399" s="9" t="s">
        <v>1559</v>
      </c>
      <c r="E1399" s="9" t="s">
        <v>1531</v>
      </c>
      <c r="F1399" s="74">
        <v>28112321</v>
      </c>
      <c r="G1399" s="75">
        <v>0.11714285714285699</v>
      </c>
      <c r="H1399" s="76">
        <v>2.4116833384966299E-5</v>
      </c>
      <c r="I1399" s="75">
        <v>-76.129535961778203</v>
      </c>
      <c r="J1399" s="75">
        <v>18.415983344213601</v>
      </c>
      <c r="K1399" s="77">
        <v>9.3034986506634401E-2</v>
      </c>
      <c r="L1399" s="75">
        <v>4.6176797170011401</v>
      </c>
      <c r="M1399" s="78">
        <v>5.9510615067144002E-2</v>
      </c>
    </row>
    <row r="1400" spans="1:13">
      <c r="A1400" s="71">
        <v>2018</v>
      </c>
      <c r="B1400" s="80" t="s">
        <v>921</v>
      </c>
      <c r="C1400" s="73" t="s">
        <v>918</v>
      </c>
      <c r="D1400" s="9" t="s">
        <v>1559</v>
      </c>
      <c r="E1400" s="9" t="s">
        <v>1531</v>
      </c>
      <c r="F1400" s="74">
        <v>28112321</v>
      </c>
      <c r="G1400" s="75">
        <v>0.11714285714285699</v>
      </c>
      <c r="H1400" s="76">
        <v>2.0802375600628001E-5</v>
      </c>
      <c r="I1400" s="75">
        <v>-2.9529343910570298</v>
      </c>
      <c r="J1400" s="75">
        <v>0.71049096838558001</v>
      </c>
      <c r="K1400" s="77">
        <v>9.39927911639407E-2</v>
      </c>
      <c r="L1400" s="75">
        <v>4.6818870664155199</v>
      </c>
      <c r="M1400" s="78">
        <v>5.7777125649844698E-2</v>
      </c>
    </row>
    <row r="1401" spans="1:13">
      <c r="A1401" s="71">
        <v>2018</v>
      </c>
      <c r="B1401" s="80" t="s">
        <v>921</v>
      </c>
      <c r="C1401" s="73" t="s">
        <v>915</v>
      </c>
      <c r="D1401" s="9" t="s">
        <v>1559</v>
      </c>
      <c r="E1401" s="9" t="s">
        <v>1531</v>
      </c>
      <c r="F1401" s="74">
        <v>28112321</v>
      </c>
      <c r="G1401" s="75">
        <v>0.11714285714285699</v>
      </c>
      <c r="H1401" s="76">
        <v>1.35039203074968E-5</v>
      </c>
      <c r="I1401" s="75">
        <v>-82.371784502860905</v>
      </c>
      <c r="J1401" s="75">
        <v>19.408205928837098</v>
      </c>
      <c r="K1401" s="77">
        <v>9.7811189301005602E-2</v>
      </c>
      <c r="L1401" s="75">
        <v>4.86954013367136</v>
      </c>
      <c r="M1401" s="78">
        <v>6.9669873657476594E-2</v>
      </c>
    </row>
    <row r="1402" spans="1:13">
      <c r="A1402" s="71">
        <v>2018</v>
      </c>
      <c r="B1402" s="72" t="s">
        <v>914</v>
      </c>
      <c r="C1402" s="73" t="s">
        <v>1105</v>
      </c>
      <c r="D1402" s="9" t="s">
        <v>1560</v>
      </c>
      <c r="E1402" s="9" t="s">
        <v>1531</v>
      </c>
      <c r="F1402" s="74">
        <v>28112333</v>
      </c>
      <c r="G1402" s="75">
        <v>0.11714285714285699</v>
      </c>
      <c r="H1402" s="76">
        <v>9.7630722378236497E-4</v>
      </c>
      <c r="I1402" s="75">
        <v>-1.47352057181685</v>
      </c>
      <c r="J1402" s="75">
        <v>0.45199449011954002</v>
      </c>
      <c r="K1402" s="77">
        <v>5.8923334734973798E-2</v>
      </c>
      <c r="L1402" s="75">
        <v>3.0104134972943299</v>
      </c>
      <c r="M1402" s="78">
        <v>4.0148880756189997E-2</v>
      </c>
    </row>
    <row r="1403" spans="1:13">
      <c r="A1403" s="71">
        <v>2018</v>
      </c>
      <c r="B1403" s="80" t="s">
        <v>921</v>
      </c>
      <c r="C1403" s="73" t="s">
        <v>1027</v>
      </c>
      <c r="D1403" s="9" t="s">
        <v>1560</v>
      </c>
      <c r="E1403" s="9" t="s">
        <v>1531</v>
      </c>
      <c r="F1403" s="74">
        <v>28112333</v>
      </c>
      <c r="G1403" s="75">
        <v>0.11714285714285699</v>
      </c>
      <c r="H1403" s="76">
        <v>6.6047871539142604E-4</v>
      </c>
      <c r="I1403" s="75">
        <v>-1.7203229946177301</v>
      </c>
      <c r="J1403" s="75">
        <v>0.51206386673341098</v>
      </c>
      <c r="K1403" s="77">
        <v>6.2460260404981503E-2</v>
      </c>
      <c r="L1403" s="75">
        <v>3.1801411734120499</v>
      </c>
      <c r="M1403" s="78">
        <v>3.9644613264970201E-2</v>
      </c>
    </row>
    <row r="1404" spans="1:13">
      <c r="A1404" s="71">
        <v>2018</v>
      </c>
      <c r="B1404" s="80" t="s">
        <v>921</v>
      </c>
      <c r="C1404" s="73" t="s">
        <v>933</v>
      </c>
      <c r="D1404" s="9" t="s">
        <v>1560</v>
      </c>
      <c r="E1404" s="9" t="s">
        <v>1531</v>
      </c>
      <c r="F1404" s="74">
        <v>28112333</v>
      </c>
      <c r="G1404" s="75">
        <v>0.11714285714285699</v>
      </c>
      <c r="H1404" s="76">
        <v>4.6955074653744498E-4</v>
      </c>
      <c r="I1404" s="75">
        <v>-58.601007073800901</v>
      </c>
      <c r="J1404" s="75">
        <v>17.000680063090002</v>
      </c>
      <c r="K1404" s="77">
        <v>6.5641676468689805E-2</v>
      </c>
      <c r="L1404" s="75">
        <v>3.32831746463276</v>
      </c>
      <c r="M1404" s="78">
        <v>5.5000929521581303E-2</v>
      </c>
    </row>
    <row r="1405" spans="1:13">
      <c r="A1405" s="71">
        <v>2018</v>
      </c>
      <c r="B1405" s="80" t="s">
        <v>921</v>
      </c>
      <c r="C1405" s="73" t="s">
        <v>936</v>
      </c>
      <c r="D1405" s="9" t="s">
        <v>1560</v>
      </c>
      <c r="E1405" s="9" t="s">
        <v>1531</v>
      </c>
      <c r="F1405" s="74">
        <v>28112333</v>
      </c>
      <c r="G1405" s="75">
        <v>0.11714285714285699</v>
      </c>
      <c r="H1405" s="76">
        <v>3.9363316418819202E-4</v>
      </c>
      <c r="I1405" s="75">
        <v>-2.1575859991932198</v>
      </c>
      <c r="J1405" s="75">
        <v>0.61799521102217503</v>
      </c>
      <c r="K1405" s="77">
        <v>6.7280808576067996E-2</v>
      </c>
      <c r="L1405" s="75">
        <v>3.40490831873365</v>
      </c>
      <c r="M1405" s="78">
        <v>4.1660755077123003E-2</v>
      </c>
    </row>
    <row r="1406" spans="1:13">
      <c r="A1406" s="71">
        <v>2018</v>
      </c>
      <c r="B1406" s="72" t="s">
        <v>914</v>
      </c>
      <c r="C1406" s="73" t="s">
        <v>933</v>
      </c>
      <c r="D1406" s="9" t="s">
        <v>1560</v>
      </c>
      <c r="E1406" s="9" t="s">
        <v>1531</v>
      </c>
      <c r="F1406" s="74">
        <v>28112333</v>
      </c>
      <c r="G1406" s="75">
        <v>0.11714285714285699</v>
      </c>
      <c r="H1406" s="76">
        <v>3.80721338459764E-4</v>
      </c>
      <c r="I1406" s="75">
        <v>-55.9713353008379</v>
      </c>
      <c r="J1406" s="75">
        <v>15.972777534839199</v>
      </c>
      <c r="K1406" s="77">
        <v>6.77618004505363E-2</v>
      </c>
      <c r="L1406" s="75">
        <v>3.4193927814056999</v>
      </c>
      <c r="M1406" s="78">
        <v>5.0175441889363299E-2</v>
      </c>
    </row>
    <row r="1407" spans="1:13">
      <c r="A1407" s="71">
        <v>2018</v>
      </c>
      <c r="B1407" s="72" t="s">
        <v>914</v>
      </c>
      <c r="C1407" s="73" t="s">
        <v>1027</v>
      </c>
      <c r="D1407" s="9" t="s">
        <v>1560</v>
      </c>
      <c r="E1407" s="9" t="s">
        <v>1531</v>
      </c>
      <c r="F1407" s="74">
        <v>28112333</v>
      </c>
      <c r="G1407" s="75">
        <v>0.11714285714285699</v>
      </c>
      <c r="H1407" s="76">
        <v>3.0216368654671497E-4</v>
      </c>
      <c r="I1407" s="75">
        <v>-1.80766625592984</v>
      </c>
      <c r="J1407" s="75">
        <v>0.50756145457657498</v>
      </c>
      <c r="K1407" s="77">
        <v>6.9916117831839403E-2</v>
      </c>
      <c r="L1407" s="75">
        <v>3.5197577295403102</v>
      </c>
      <c r="M1407" s="78">
        <v>4.3772434245986903E-2</v>
      </c>
    </row>
    <row r="1408" spans="1:13">
      <c r="A1408" s="71">
        <v>2018</v>
      </c>
      <c r="B1408" s="72" t="s">
        <v>914</v>
      </c>
      <c r="C1408" s="73" t="s">
        <v>918</v>
      </c>
      <c r="D1408" s="9" t="s">
        <v>1560</v>
      </c>
      <c r="E1408" s="9" t="s">
        <v>1531</v>
      </c>
      <c r="F1408" s="74">
        <v>28112333</v>
      </c>
      <c r="G1408" s="75">
        <v>0.11714285714285699</v>
      </c>
      <c r="H1408" s="76">
        <v>1.8538616638083199E-4</v>
      </c>
      <c r="I1408" s="75">
        <v>-2.4552425537406299</v>
      </c>
      <c r="J1408" s="75">
        <v>0.66726674455713597</v>
      </c>
      <c r="K1408" s="77">
        <v>7.4449232338309995E-2</v>
      </c>
      <c r="L1408" s="75">
        <v>3.7319226762789999</v>
      </c>
      <c r="M1408" s="78">
        <v>4.2896879239893701E-2</v>
      </c>
    </row>
    <row r="1409" spans="1:13">
      <c r="A1409" s="71">
        <v>2018</v>
      </c>
      <c r="B1409" s="72" t="s">
        <v>914</v>
      </c>
      <c r="C1409" s="73" t="s">
        <v>915</v>
      </c>
      <c r="D1409" s="9" t="s">
        <v>1560</v>
      </c>
      <c r="E1409" s="9" t="s">
        <v>1531</v>
      </c>
      <c r="F1409" s="74">
        <v>28112333</v>
      </c>
      <c r="G1409" s="75">
        <v>0.11714285714285699</v>
      </c>
      <c r="H1409" s="76">
        <v>2.4116833384966299E-5</v>
      </c>
      <c r="I1409" s="75">
        <v>-76.129535961778203</v>
      </c>
      <c r="J1409" s="75">
        <v>18.415983344213601</v>
      </c>
      <c r="K1409" s="77">
        <v>9.3034986506634401E-2</v>
      </c>
      <c r="L1409" s="75">
        <v>4.6176797170011401</v>
      </c>
      <c r="M1409" s="78">
        <v>6.3912086406459998E-2</v>
      </c>
    </row>
    <row r="1410" spans="1:13">
      <c r="A1410" s="71">
        <v>2018</v>
      </c>
      <c r="B1410" s="80" t="s">
        <v>921</v>
      </c>
      <c r="C1410" s="73" t="s">
        <v>918</v>
      </c>
      <c r="D1410" s="9" t="s">
        <v>1560</v>
      </c>
      <c r="E1410" s="9" t="s">
        <v>1531</v>
      </c>
      <c r="F1410" s="74">
        <v>28112333</v>
      </c>
      <c r="G1410" s="75">
        <v>0.11714285714285699</v>
      </c>
      <c r="H1410" s="76">
        <v>2.0802375600628001E-5</v>
      </c>
      <c r="I1410" s="75">
        <v>-2.9529343910570298</v>
      </c>
      <c r="J1410" s="75">
        <v>0.71049096838558001</v>
      </c>
      <c r="K1410" s="77">
        <v>9.39927911639407E-2</v>
      </c>
      <c r="L1410" s="75">
        <v>4.6818870664155199</v>
      </c>
      <c r="M1410" s="78">
        <v>6.2050386182086303E-2</v>
      </c>
    </row>
    <row r="1411" spans="1:13">
      <c r="A1411" s="71">
        <v>2018</v>
      </c>
      <c r="B1411" s="80" t="s">
        <v>921</v>
      </c>
      <c r="C1411" s="73" t="s">
        <v>915</v>
      </c>
      <c r="D1411" s="9" t="s">
        <v>1560</v>
      </c>
      <c r="E1411" s="9" t="s">
        <v>1531</v>
      </c>
      <c r="F1411" s="74">
        <v>28112333</v>
      </c>
      <c r="G1411" s="75">
        <v>0.11714285714285699</v>
      </c>
      <c r="H1411" s="76">
        <v>1.35039203074968E-5</v>
      </c>
      <c r="I1411" s="75">
        <v>-82.371784502860905</v>
      </c>
      <c r="J1411" s="75">
        <v>19.408205928837098</v>
      </c>
      <c r="K1411" s="77">
        <v>9.7811189301005602E-2</v>
      </c>
      <c r="L1411" s="75">
        <v>4.86954013367136</v>
      </c>
      <c r="M1411" s="78">
        <v>7.4822735071716204E-2</v>
      </c>
    </row>
    <row r="1412" spans="1:13">
      <c r="A1412" s="71">
        <v>2018</v>
      </c>
      <c r="B1412" s="72" t="s">
        <v>914</v>
      </c>
      <c r="C1412" s="73" t="s">
        <v>1105</v>
      </c>
      <c r="D1412" s="9" t="s">
        <v>1561</v>
      </c>
      <c r="E1412" s="9" t="s">
        <v>1531</v>
      </c>
      <c r="F1412" s="74">
        <v>28112389</v>
      </c>
      <c r="G1412" s="75">
        <v>0.11714285714285699</v>
      </c>
      <c r="H1412" s="76">
        <v>9.7630722378236497E-4</v>
      </c>
      <c r="I1412" s="75">
        <v>-1.47352057181685</v>
      </c>
      <c r="J1412" s="75">
        <v>0.45199449011954002</v>
      </c>
      <c r="K1412" s="77">
        <v>5.8923334734973798E-2</v>
      </c>
      <c r="L1412" s="75">
        <v>3.0104134972943299</v>
      </c>
      <c r="M1412" s="78">
        <v>4.9883238426221201E-2</v>
      </c>
    </row>
    <row r="1413" spans="1:13">
      <c r="A1413" s="71">
        <v>2018</v>
      </c>
      <c r="B1413" s="80" t="s">
        <v>921</v>
      </c>
      <c r="C1413" s="73" t="s">
        <v>1027</v>
      </c>
      <c r="D1413" s="9" t="s">
        <v>1561</v>
      </c>
      <c r="E1413" s="9" t="s">
        <v>1531</v>
      </c>
      <c r="F1413" s="74">
        <v>28112389</v>
      </c>
      <c r="G1413" s="75">
        <v>0.11714285714285699</v>
      </c>
      <c r="H1413" s="76">
        <v>6.6047871539142604E-4</v>
      </c>
      <c r="I1413" s="75">
        <v>-1.7203229946177301</v>
      </c>
      <c r="J1413" s="75">
        <v>0.51206386673341098</v>
      </c>
      <c r="K1413" s="77">
        <v>6.2460260404981503E-2</v>
      </c>
      <c r="L1413" s="75">
        <v>3.1801411734120499</v>
      </c>
      <c r="M1413" s="78">
        <v>4.9256707996945599E-2</v>
      </c>
    </row>
    <row r="1414" spans="1:13">
      <c r="A1414" s="71">
        <v>2018</v>
      </c>
      <c r="B1414" s="80" t="s">
        <v>921</v>
      </c>
      <c r="C1414" s="73" t="s">
        <v>933</v>
      </c>
      <c r="D1414" s="9" t="s">
        <v>1561</v>
      </c>
      <c r="E1414" s="9" t="s">
        <v>1531</v>
      </c>
      <c r="F1414" s="74">
        <v>28112389</v>
      </c>
      <c r="G1414" s="75">
        <v>0.11714285714285699</v>
      </c>
      <c r="H1414" s="76">
        <v>4.6955074653744498E-4</v>
      </c>
      <c r="I1414" s="75">
        <v>-58.601007073800901</v>
      </c>
      <c r="J1414" s="75">
        <v>17.000680063090002</v>
      </c>
      <c r="K1414" s="77">
        <v>6.5641676468689805E-2</v>
      </c>
      <c r="L1414" s="75">
        <v>3.32831746463276</v>
      </c>
      <c r="M1414" s="78">
        <v>6.8336263161354105E-2</v>
      </c>
    </row>
    <row r="1415" spans="1:13">
      <c r="A1415" s="71">
        <v>2018</v>
      </c>
      <c r="B1415" s="80" t="s">
        <v>921</v>
      </c>
      <c r="C1415" s="73" t="s">
        <v>936</v>
      </c>
      <c r="D1415" s="9" t="s">
        <v>1561</v>
      </c>
      <c r="E1415" s="9" t="s">
        <v>1531</v>
      </c>
      <c r="F1415" s="74">
        <v>28112389</v>
      </c>
      <c r="G1415" s="75">
        <v>0.11714285714285699</v>
      </c>
      <c r="H1415" s="76">
        <v>3.9363316418819202E-4</v>
      </c>
      <c r="I1415" s="75">
        <v>-2.1575859991932198</v>
      </c>
      <c r="J1415" s="75">
        <v>0.61799521102217503</v>
      </c>
      <c r="K1415" s="77">
        <v>6.7280808576067996E-2</v>
      </c>
      <c r="L1415" s="75">
        <v>3.40490831873365</v>
      </c>
      <c r="M1415" s="78">
        <v>5.1761676524646999E-2</v>
      </c>
    </row>
    <row r="1416" spans="1:13">
      <c r="A1416" s="71">
        <v>2018</v>
      </c>
      <c r="B1416" s="72" t="s">
        <v>914</v>
      </c>
      <c r="C1416" s="73" t="s">
        <v>933</v>
      </c>
      <c r="D1416" s="9" t="s">
        <v>1561</v>
      </c>
      <c r="E1416" s="9" t="s">
        <v>1531</v>
      </c>
      <c r="F1416" s="74">
        <v>28112389</v>
      </c>
      <c r="G1416" s="75">
        <v>0.11714285714285699</v>
      </c>
      <c r="H1416" s="76">
        <v>3.80721338459764E-4</v>
      </c>
      <c r="I1416" s="75">
        <v>-55.9713353008379</v>
      </c>
      <c r="J1416" s="75">
        <v>15.972777534839199</v>
      </c>
      <c r="K1416" s="77">
        <v>6.77618004505363E-2</v>
      </c>
      <c r="L1416" s="75">
        <v>3.4193927814056999</v>
      </c>
      <c r="M1416" s="78">
        <v>6.2340804619372303E-2</v>
      </c>
    </row>
    <row r="1417" spans="1:13">
      <c r="A1417" s="71">
        <v>2018</v>
      </c>
      <c r="B1417" s="72" t="s">
        <v>914</v>
      </c>
      <c r="C1417" s="73" t="s">
        <v>1027</v>
      </c>
      <c r="D1417" s="9" t="s">
        <v>1561</v>
      </c>
      <c r="E1417" s="9" t="s">
        <v>1531</v>
      </c>
      <c r="F1417" s="74">
        <v>28112389</v>
      </c>
      <c r="G1417" s="75">
        <v>0.11714285714285699</v>
      </c>
      <c r="H1417" s="76">
        <v>3.0216368654671497E-4</v>
      </c>
      <c r="I1417" s="75">
        <v>-1.80766625592984</v>
      </c>
      <c r="J1417" s="75">
        <v>0.50756145457657498</v>
      </c>
      <c r="K1417" s="77">
        <v>6.9916117831839403E-2</v>
      </c>
      <c r="L1417" s="75">
        <v>3.5197577295403102</v>
      </c>
      <c r="M1417" s="78">
        <v>5.4385346063526498E-2</v>
      </c>
    </row>
    <row r="1418" spans="1:13">
      <c r="A1418" s="71">
        <v>2018</v>
      </c>
      <c r="B1418" s="72" t="s">
        <v>914</v>
      </c>
      <c r="C1418" s="73" t="s">
        <v>918</v>
      </c>
      <c r="D1418" s="9" t="s">
        <v>1561</v>
      </c>
      <c r="E1418" s="9" t="s">
        <v>1531</v>
      </c>
      <c r="F1418" s="74">
        <v>28112389</v>
      </c>
      <c r="G1418" s="75">
        <v>0.11714285714285699</v>
      </c>
      <c r="H1418" s="76">
        <v>1.8538616638083199E-4</v>
      </c>
      <c r="I1418" s="75">
        <v>-2.4552425537406299</v>
      </c>
      <c r="J1418" s="75">
        <v>0.66726674455713597</v>
      </c>
      <c r="K1418" s="77">
        <v>7.4449232338309995E-2</v>
      </c>
      <c r="L1418" s="75">
        <v>3.7319226762789999</v>
      </c>
      <c r="M1418" s="78">
        <v>5.32975070428214E-2</v>
      </c>
    </row>
    <row r="1419" spans="1:13">
      <c r="A1419" s="71">
        <v>2018</v>
      </c>
      <c r="B1419" s="72" t="s">
        <v>914</v>
      </c>
      <c r="C1419" s="73" t="s">
        <v>915</v>
      </c>
      <c r="D1419" s="9" t="s">
        <v>1561</v>
      </c>
      <c r="E1419" s="9" t="s">
        <v>1531</v>
      </c>
      <c r="F1419" s="74">
        <v>28112389</v>
      </c>
      <c r="G1419" s="75">
        <v>0.11714285714285699</v>
      </c>
      <c r="H1419" s="76">
        <v>2.4116833384966299E-5</v>
      </c>
      <c r="I1419" s="75">
        <v>-76.129535961778203</v>
      </c>
      <c r="J1419" s="75">
        <v>18.415983344213601</v>
      </c>
      <c r="K1419" s="77">
        <v>9.3034986506634401E-2</v>
      </c>
      <c r="L1419" s="75">
        <v>4.6176797170011401</v>
      </c>
      <c r="M1419" s="78">
        <v>7.9407988080443803E-2</v>
      </c>
    </row>
    <row r="1420" spans="1:13">
      <c r="A1420" s="71">
        <v>2018</v>
      </c>
      <c r="B1420" s="80" t="s">
        <v>921</v>
      </c>
      <c r="C1420" s="73" t="s">
        <v>918</v>
      </c>
      <c r="D1420" s="9" t="s">
        <v>1561</v>
      </c>
      <c r="E1420" s="9" t="s">
        <v>1531</v>
      </c>
      <c r="F1420" s="74">
        <v>28112389</v>
      </c>
      <c r="G1420" s="75">
        <v>0.11714285714285699</v>
      </c>
      <c r="H1420" s="76">
        <v>2.0802375600628001E-5</v>
      </c>
      <c r="I1420" s="75">
        <v>-2.9529343910570298</v>
      </c>
      <c r="J1420" s="75">
        <v>0.71049096838558001</v>
      </c>
      <c r="K1420" s="77">
        <v>9.39927911639407E-2</v>
      </c>
      <c r="L1420" s="75">
        <v>4.6818870664155199</v>
      </c>
      <c r="M1420" s="78">
        <v>7.7094906509514394E-2</v>
      </c>
    </row>
    <row r="1421" spans="1:13">
      <c r="A1421" s="71">
        <v>2018</v>
      </c>
      <c r="B1421" s="80" t="s">
        <v>921</v>
      </c>
      <c r="C1421" s="73" t="s">
        <v>915</v>
      </c>
      <c r="D1421" s="9" t="s">
        <v>1561</v>
      </c>
      <c r="E1421" s="9" t="s">
        <v>1531</v>
      </c>
      <c r="F1421" s="74">
        <v>28112389</v>
      </c>
      <c r="G1421" s="75">
        <v>0.11714285714285699</v>
      </c>
      <c r="H1421" s="76">
        <v>1.35039203074968E-5</v>
      </c>
      <c r="I1421" s="75">
        <v>-82.371784502860905</v>
      </c>
      <c r="J1421" s="75">
        <v>19.408205928837098</v>
      </c>
      <c r="K1421" s="77">
        <v>9.7811189301005602E-2</v>
      </c>
      <c r="L1421" s="75">
        <v>4.86954013367136</v>
      </c>
      <c r="M1421" s="78">
        <v>9.29639945867968E-2</v>
      </c>
    </row>
    <row r="1422" spans="1:13">
      <c r="A1422" s="79">
        <v>2017</v>
      </c>
      <c r="B1422" s="80" t="s">
        <v>921</v>
      </c>
      <c r="C1422" s="73" t="s">
        <v>1005</v>
      </c>
      <c r="D1422" s="9" t="s">
        <v>1562</v>
      </c>
      <c r="E1422" s="9" t="s">
        <v>1531</v>
      </c>
      <c r="F1422" s="74">
        <v>28300583</v>
      </c>
      <c r="G1422" s="75">
        <v>2.2569444444444399E-2</v>
      </c>
      <c r="H1422" s="76">
        <v>2.8436001522505401E-4</v>
      </c>
      <c r="I1422" s="75">
        <v>0.19749029840135199</v>
      </c>
      <c r="J1422" s="75">
        <v>5.4929727251763399E-2</v>
      </c>
      <c r="K1422" s="77">
        <v>4.3890885351554602E-2</v>
      </c>
      <c r="L1422" s="75">
        <v>3.5461314711910301</v>
      </c>
      <c r="M1422" s="78">
        <v>0.13518024484518501</v>
      </c>
    </row>
    <row r="1423" spans="1:13">
      <c r="A1423" s="79">
        <v>2017</v>
      </c>
      <c r="B1423" s="72" t="s">
        <v>914</v>
      </c>
      <c r="C1423" s="73" t="s">
        <v>1005</v>
      </c>
      <c r="D1423" s="9" t="s">
        <v>1562</v>
      </c>
      <c r="E1423" s="9" t="s">
        <v>1531</v>
      </c>
      <c r="F1423" s="74">
        <v>28300583</v>
      </c>
      <c r="G1423" s="75">
        <v>2.2569444444444399E-2</v>
      </c>
      <c r="H1423" s="76">
        <v>1.5151762458944101E-4</v>
      </c>
      <c r="I1423" s="75">
        <v>0.206598690412507</v>
      </c>
      <c r="J1423" s="75">
        <v>5.5074674957723301E-2</v>
      </c>
      <c r="K1423" s="77">
        <v>4.7686122682154303E-2</v>
      </c>
      <c r="L1423" s="75">
        <v>3.8195368469191102</v>
      </c>
      <c r="M1423" s="78">
        <v>0.14793700607169499</v>
      </c>
    </row>
    <row r="1424" spans="1:13">
      <c r="A1424" s="79">
        <v>2017</v>
      </c>
      <c r="B1424" s="72" t="s">
        <v>914</v>
      </c>
      <c r="C1424" s="73" t="s">
        <v>996</v>
      </c>
      <c r="D1424" s="9" t="s">
        <v>1563</v>
      </c>
      <c r="E1424" s="9" t="s">
        <v>1531</v>
      </c>
      <c r="F1424" s="74">
        <v>28300605</v>
      </c>
      <c r="G1424" s="75">
        <v>2.0325203252032499E-2</v>
      </c>
      <c r="H1424" s="76">
        <v>9.5855704810246295E-4</v>
      </c>
      <c r="I1424" s="75">
        <v>0.11500051380461999</v>
      </c>
      <c r="J1424" s="75">
        <v>3.5105984892033502E-2</v>
      </c>
      <c r="K1424" s="77">
        <v>4.2683914561833201E-2</v>
      </c>
      <c r="L1424" s="75">
        <v>3.01838203517107</v>
      </c>
      <c r="M1424" s="78">
        <v>0.23884675036594799</v>
      </c>
    </row>
    <row r="1425" spans="1:13">
      <c r="A1425" s="79">
        <v>2017</v>
      </c>
      <c r="B1425" s="80" t="s">
        <v>921</v>
      </c>
      <c r="C1425" s="73" t="s">
        <v>1005</v>
      </c>
      <c r="D1425" s="9" t="s">
        <v>1563</v>
      </c>
      <c r="E1425" s="9" t="s">
        <v>1531</v>
      </c>
      <c r="F1425" s="74">
        <v>28300605</v>
      </c>
      <c r="G1425" s="75">
        <v>2.4305555555555601E-2</v>
      </c>
      <c r="H1425" s="76">
        <v>4.3891122458663699E-4</v>
      </c>
      <c r="I1425" s="75">
        <v>0.17048282868987499</v>
      </c>
      <c r="J1425" s="75">
        <v>4.8914219071618401E-2</v>
      </c>
      <c r="K1425" s="77">
        <v>4.13020531121863E-2</v>
      </c>
      <c r="L1425" s="75">
        <v>3.3576233124935899</v>
      </c>
      <c r="M1425" s="78">
        <v>0.26227299098523699</v>
      </c>
    </row>
    <row r="1426" spans="1:13">
      <c r="A1426" s="79">
        <v>2017</v>
      </c>
      <c r="B1426" s="72" t="s">
        <v>914</v>
      </c>
      <c r="C1426" s="73" t="s">
        <v>1005</v>
      </c>
      <c r="D1426" s="9" t="s">
        <v>1563</v>
      </c>
      <c r="E1426" s="9" t="s">
        <v>1531</v>
      </c>
      <c r="F1426" s="74">
        <v>28300605</v>
      </c>
      <c r="G1426" s="75">
        <v>2.4305555555555601E-2</v>
      </c>
      <c r="H1426" s="76">
        <v>2.40148654256546E-4</v>
      </c>
      <c r="I1426" s="75">
        <v>0.17837654151374999</v>
      </c>
      <c r="J1426" s="75">
        <v>4.9016666361858703E-2</v>
      </c>
      <c r="K1426" s="77">
        <v>4.49416144851391E-2</v>
      </c>
      <c r="L1426" s="75">
        <v>3.6195198427147699</v>
      </c>
      <c r="M1426" s="78">
        <v>0.28712285397788401</v>
      </c>
    </row>
    <row r="1427" spans="1:13">
      <c r="A1427" s="81">
        <v>2019</v>
      </c>
      <c r="B1427" s="72" t="s">
        <v>914</v>
      </c>
      <c r="C1427" s="73" t="s">
        <v>932</v>
      </c>
      <c r="D1427" s="9" t="s">
        <v>1564</v>
      </c>
      <c r="E1427" s="9" t="s">
        <v>1531</v>
      </c>
      <c r="F1427" s="74">
        <v>29490445</v>
      </c>
      <c r="G1427" s="75">
        <v>0.104938271604938</v>
      </c>
      <c r="H1427" s="76">
        <v>3.9701169227225901E-4</v>
      </c>
      <c r="I1427" s="75">
        <v>6.6778168084827602E-2</v>
      </c>
      <c r="J1427" s="75">
        <v>1.9040129066900599E-2</v>
      </c>
      <c r="K1427" s="77">
        <v>4.9360244868326401E-2</v>
      </c>
      <c r="L1427" s="75">
        <v>3.40119670277203</v>
      </c>
      <c r="M1427" s="78">
        <v>5.19198892307362E-3</v>
      </c>
    </row>
    <row r="1428" spans="1:13">
      <c r="A1428" s="81">
        <v>2019</v>
      </c>
      <c r="B1428" s="72" t="s">
        <v>914</v>
      </c>
      <c r="C1428" s="73" t="s">
        <v>918</v>
      </c>
      <c r="D1428" s="9" t="s">
        <v>1565</v>
      </c>
      <c r="E1428" s="9" t="s">
        <v>1531</v>
      </c>
      <c r="F1428" s="74">
        <v>29512164</v>
      </c>
      <c r="G1428" s="75">
        <v>1.4403292181070001E-2</v>
      </c>
      <c r="H1428" s="76">
        <v>4.8528332130592201E-4</v>
      </c>
      <c r="I1428" s="75">
        <v>7.2297658764537598</v>
      </c>
      <c r="J1428" s="75">
        <v>2.0920788389651701</v>
      </c>
      <c r="K1428" s="77">
        <v>4.7957654940890299E-2</v>
      </c>
      <c r="L1428" s="75">
        <v>3.3140046346877599</v>
      </c>
      <c r="M1428" s="78">
        <v>0.49892981212215098</v>
      </c>
    </row>
    <row r="1429" spans="1:13">
      <c r="A1429" s="81">
        <v>2019</v>
      </c>
      <c r="B1429" s="72" t="s">
        <v>914</v>
      </c>
      <c r="C1429" s="73" t="s">
        <v>936</v>
      </c>
      <c r="D1429" s="9" t="s">
        <v>1565</v>
      </c>
      <c r="E1429" s="9" t="s">
        <v>1531</v>
      </c>
      <c r="F1429" s="74">
        <v>29512164</v>
      </c>
      <c r="G1429" s="75">
        <v>1.45228215767635E-2</v>
      </c>
      <c r="H1429" s="76">
        <v>3.91529838499217E-4</v>
      </c>
      <c r="I1429" s="75">
        <v>6.7435303234648396</v>
      </c>
      <c r="J1429" s="75">
        <v>1.9209719400896601</v>
      </c>
      <c r="K1429" s="77">
        <v>4.9849304624600702E-2</v>
      </c>
      <c r="L1429" s="75">
        <v>3.4072351347509802</v>
      </c>
      <c r="M1429" s="78">
        <v>0.55993392281050203</v>
      </c>
    </row>
    <row r="1430" spans="1:13">
      <c r="A1430" s="81">
        <v>2019</v>
      </c>
      <c r="B1430" s="80" t="s">
        <v>921</v>
      </c>
      <c r="C1430" s="73" t="s">
        <v>918</v>
      </c>
      <c r="D1430" s="9" t="s">
        <v>1565</v>
      </c>
      <c r="E1430" s="9" t="s">
        <v>1531</v>
      </c>
      <c r="F1430" s="74">
        <v>29512164</v>
      </c>
      <c r="G1430" s="75">
        <v>1.4403292181070001E-2</v>
      </c>
      <c r="H1430" s="76">
        <v>2.4868904898561501E-4</v>
      </c>
      <c r="I1430" s="75">
        <v>7.5599670016113096</v>
      </c>
      <c r="J1430" s="75">
        <v>2.0873951279026901</v>
      </c>
      <c r="K1430" s="77">
        <v>5.2547921909475701E-2</v>
      </c>
      <c r="L1430" s="75">
        <v>3.6043433384527499</v>
      </c>
      <c r="M1430" s="78">
        <v>0.54554526055090002</v>
      </c>
    </row>
    <row r="1431" spans="1:13">
      <c r="A1431" s="81">
        <v>2019</v>
      </c>
      <c r="B1431" s="80" t="s">
        <v>921</v>
      </c>
      <c r="C1431" s="73" t="s">
        <v>936</v>
      </c>
      <c r="D1431" s="9" t="s">
        <v>1565</v>
      </c>
      <c r="E1431" s="9" t="s">
        <v>1531</v>
      </c>
      <c r="F1431" s="74">
        <v>29512164</v>
      </c>
      <c r="G1431" s="75">
        <v>1.45228215767635E-2</v>
      </c>
      <c r="H1431" s="76">
        <v>1.5661336347598E-4</v>
      </c>
      <c r="I1431" s="75">
        <v>7.1733485542272399</v>
      </c>
      <c r="J1431" s="75">
        <v>1.92152848995087</v>
      </c>
      <c r="K1431" s="77">
        <v>5.61871020331208E-2</v>
      </c>
      <c r="L1431" s="75">
        <v>3.8051711832981101</v>
      </c>
      <c r="M1431" s="78">
        <v>0.63358664952712596</v>
      </c>
    </row>
    <row r="1432" spans="1:13">
      <c r="A1432" s="81">
        <v>2019</v>
      </c>
      <c r="B1432" s="72" t="s">
        <v>914</v>
      </c>
      <c r="C1432" s="73" t="s">
        <v>930</v>
      </c>
      <c r="D1432" s="9" t="s">
        <v>1565</v>
      </c>
      <c r="E1432" s="9" t="s">
        <v>1531</v>
      </c>
      <c r="F1432" s="74">
        <v>29512164</v>
      </c>
      <c r="G1432" s="75">
        <v>1.45228215767635E-2</v>
      </c>
      <c r="H1432" s="76">
        <v>1.22682975261851E-4</v>
      </c>
      <c r="I1432" s="75">
        <v>0.18838424149230401</v>
      </c>
      <c r="J1432" s="75">
        <v>4.9654181865855601E-2</v>
      </c>
      <c r="K1432" s="77">
        <v>5.7976999972763399E-2</v>
      </c>
      <c r="L1432" s="75">
        <v>3.91121570021371</v>
      </c>
      <c r="M1432" s="78">
        <v>0.51202077145272995</v>
      </c>
    </row>
    <row r="1433" spans="1:13">
      <c r="A1433" s="81">
        <v>2019</v>
      </c>
      <c r="B1433" s="80" t="s">
        <v>921</v>
      </c>
      <c r="C1433" s="73" t="s">
        <v>930</v>
      </c>
      <c r="D1433" s="9" t="s">
        <v>1565</v>
      </c>
      <c r="E1433" s="9" t="s">
        <v>1531</v>
      </c>
      <c r="F1433" s="74">
        <v>29512164</v>
      </c>
      <c r="G1433" s="75">
        <v>1.45228215767635E-2</v>
      </c>
      <c r="H1433" s="76">
        <v>7.9547736895641094E-5</v>
      </c>
      <c r="I1433" s="75">
        <v>0.19281482519534601</v>
      </c>
      <c r="J1433" s="75">
        <v>4.9554146757803903E-2</v>
      </c>
      <c r="K1433" s="77">
        <v>6.0888298119270899E-2</v>
      </c>
      <c r="L1433" s="75">
        <v>4.0993721713626599</v>
      </c>
      <c r="M1433" s="78">
        <v>0.53638828477981804</v>
      </c>
    </row>
    <row r="1434" spans="1:13">
      <c r="A1434" s="79">
        <v>2017</v>
      </c>
      <c r="B1434" s="80" t="s">
        <v>921</v>
      </c>
      <c r="C1434" s="73" t="s">
        <v>996</v>
      </c>
      <c r="D1434" s="9" t="s">
        <v>1565</v>
      </c>
      <c r="E1434" s="9" t="s">
        <v>1531</v>
      </c>
      <c r="F1434" s="74">
        <v>29512164</v>
      </c>
      <c r="G1434" s="75">
        <v>1.01626016260163E-2</v>
      </c>
      <c r="H1434" s="76">
        <v>9.0620868887440997E-6</v>
      </c>
      <c r="I1434" s="75">
        <v>0.21808960162024599</v>
      </c>
      <c r="J1434" s="75">
        <v>5.0035990842448898E-2</v>
      </c>
      <c r="K1434" s="77">
        <v>7.4320404585612704E-2</v>
      </c>
      <c r="L1434" s="75">
        <v>5.0427717780516499</v>
      </c>
      <c r="M1434" s="78">
        <v>8.5447099851391303E-2</v>
      </c>
    </row>
    <row r="1435" spans="1:13">
      <c r="A1435" s="79">
        <v>2017</v>
      </c>
      <c r="B1435" s="72" t="s">
        <v>914</v>
      </c>
      <c r="C1435" s="73" t="s">
        <v>996</v>
      </c>
      <c r="D1435" s="9" t="s">
        <v>1565</v>
      </c>
      <c r="E1435" s="9" t="s">
        <v>1531</v>
      </c>
      <c r="F1435" s="74">
        <v>29512164</v>
      </c>
      <c r="G1435" s="75">
        <v>1.01626016260163E-2</v>
      </c>
      <c r="H1435" s="76">
        <v>4.0863805008258304E-6</v>
      </c>
      <c r="I1435" s="75">
        <v>0.23235806607909601</v>
      </c>
      <c r="J1435" s="75">
        <v>5.1381871900715297E-2</v>
      </c>
      <c r="K1435" s="77">
        <v>7.9768979389031006E-2</v>
      </c>
      <c r="L1435" s="75">
        <v>5.3886611967551499</v>
      </c>
      <c r="M1435" s="78">
        <v>9.6993563404332697E-2</v>
      </c>
    </row>
    <row r="1436" spans="1:13">
      <c r="A1436" s="81">
        <v>2019</v>
      </c>
      <c r="B1436" s="80" t="s">
        <v>921</v>
      </c>
      <c r="C1436" s="73" t="s">
        <v>966</v>
      </c>
      <c r="D1436" s="9" t="s">
        <v>1566</v>
      </c>
      <c r="E1436" s="9" t="s">
        <v>1531</v>
      </c>
      <c r="F1436" s="74">
        <v>29629280</v>
      </c>
      <c r="G1436" s="75">
        <v>0.167441860465116</v>
      </c>
      <c r="H1436" s="76">
        <v>5.5943778497708602E-4</v>
      </c>
      <c r="I1436" s="75">
        <v>7.1309928024356595E-2</v>
      </c>
      <c r="J1436" s="75">
        <v>2.0899411964058E-2</v>
      </c>
      <c r="K1436" s="77">
        <v>5.2709400220308802E-2</v>
      </c>
      <c r="L1436" s="75">
        <v>3.2522482042982999</v>
      </c>
      <c r="M1436" s="78">
        <v>4.85429231181042E-3</v>
      </c>
    </row>
    <row r="1437" spans="1:13">
      <c r="A1437" s="81">
        <v>2019</v>
      </c>
      <c r="B1437" s="72" t="s">
        <v>914</v>
      </c>
      <c r="C1437" s="73" t="s">
        <v>966</v>
      </c>
      <c r="D1437" s="9" t="s">
        <v>1566</v>
      </c>
      <c r="E1437" s="9" t="s">
        <v>1531</v>
      </c>
      <c r="F1437" s="74">
        <v>29629280</v>
      </c>
      <c r="G1437" s="75">
        <v>0.167441860465116</v>
      </c>
      <c r="H1437" s="76">
        <v>3.2521122970611801E-4</v>
      </c>
      <c r="I1437" s="75">
        <v>7.3225790380527594E-2</v>
      </c>
      <c r="J1437" s="75">
        <v>2.0610461005741199E-2</v>
      </c>
      <c r="K1437" s="77">
        <v>5.7020084619215601E-2</v>
      </c>
      <c r="L1437" s="75">
        <v>3.4878344664137702</v>
      </c>
      <c r="M1437" s="78">
        <v>5.1186338533273498E-3</v>
      </c>
    </row>
    <row r="1438" spans="1:13">
      <c r="A1438" s="81">
        <v>2019</v>
      </c>
      <c r="B1438" s="80" t="s">
        <v>921</v>
      </c>
      <c r="C1438" s="73" t="s">
        <v>966</v>
      </c>
      <c r="D1438" s="9" t="s">
        <v>1567</v>
      </c>
      <c r="E1438" s="9" t="s">
        <v>1531</v>
      </c>
      <c r="F1438" s="74">
        <v>29629357</v>
      </c>
      <c r="G1438" s="75">
        <v>0.165116279069767</v>
      </c>
      <c r="H1438" s="76">
        <v>4.8556130547189498E-4</v>
      </c>
      <c r="I1438" s="75">
        <v>7.1730096945735802E-2</v>
      </c>
      <c r="J1438" s="75">
        <v>2.0800180297215601E-2</v>
      </c>
      <c r="K1438" s="77">
        <v>5.3811412597264401E-2</v>
      </c>
      <c r="L1438" s="75">
        <v>3.31375592961321</v>
      </c>
      <c r="M1438" s="78">
        <v>4.91166529492421E-3</v>
      </c>
    </row>
    <row r="1439" spans="1:13">
      <c r="A1439" s="81">
        <v>2019</v>
      </c>
      <c r="B1439" s="72" t="s">
        <v>914</v>
      </c>
      <c r="C1439" s="73" t="s">
        <v>966</v>
      </c>
      <c r="D1439" s="9" t="s">
        <v>1567</v>
      </c>
      <c r="E1439" s="9" t="s">
        <v>1531</v>
      </c>
      <c r="F1439" s="74">
        <v>29629357</v>
      </c>
      <c r="G1439" s="75">
        <v>0.165116279069767</v>
      </c>
      <c r="H1439" s="76">
        <v>3.0522345871605199E-4</v>
      </c>
      <c r="I1439" s="75">
        <v>7.3471292770105903E-2</v>
      </c>
      <c r="J1439" s="75">
        <v>2.0588009675744898E-2</v>
      </c>
      <c r="K1439" s="77">
        <v>5.7513427544548197E-2</v>
      </c>
      <c r="L1439" s="75">
        <v>3.51538209064045</v>
      </c>
      <c r="M1439" s="78">
        <v>5.1530136363042902E-3</v>
      </c>
    </row>
    <row r="1440" spans="1:13">
      <c r="A1440" s="81">
        <v>2019</v>
      </c>
      <c r="B1440" s="80" t="s">
        <v>921</v>
      </c>
      <c r="C1440" s="73" t="s">
        <v>930</v>
      </c>
      <c r="D1440" s="9" t="s">
        <v>1568</v>
      </c>
      <c r="E1440" s="9" t="s">
        <v>1531</v>
      </c>
      <c r="F1440" s="74">
        <v>29706300</v>
      </c>
      <c r="G1440" s="75">
        <v>3.1120331950207501E-2</v>
      </c>
      <c r="H1440" s="76">
        <v>7.8230045786834002E-4</v>
      </c>
      <c r="I1440" s="75">
        <v>-0.13407790894817601</v>
      </c>
      <c r="J1440" s="75">
        <v>4.0286310766098898E-2</v>
      </c>
      <c r="K1440" s="77">
        <v>4.4920077608152101E-2</v>
      </c>
      <c r="L1440" s="75">
        <v>3.1066264155680701</v>
      </c>
      <c r="M1440" s="78">
        <v>0.25857171984164401</v>
      </c>
    </row>
    <row r="1441" spans="1:13">
      <c r="A1441" s="81">
        <v>2019</v>
      </c>
      <c r="B1441" s="80" t="s">
        <v>921</v>
      </c>
      <c r="C1441" s="73" t="s">
        <v>922</v>
      </c>
      <c r="D1441" s="9" t="s">
        <v>1569</v>
      </c>
      <c r="E1441" s="9" t="s">
        <v>1531</v>
      </c>
      <c r="F1441" s="74">
        <v>29991930</v>
      </c>
      <c r="G1441" s="75">
        <v>8.8372093023255799E-2</v>
      </c>
      <c r="H1441" s="76">
        <v>9.2437309394962795E-4</v>
      </c>
      <c r="I1441" s="75">
        <v>1.6777280175934699</v>
      </c>
      <c r="J1441" s="75">
        <v>0.51158629006974699</v>
      </c>
      <c r="K1441" s="77">
        <v>4.87921386293034E-2</v>
      </c>
      <c r="L1441" s="75">
        <v>3.03415270417007</v>
      </c>
      <c r="M1441" s="78">
        <v>0.17673655872580599</v>
      </c>
    </row>
    <row r="1442" spans="1:13">
      <c r="A1442" s="81">
        <v>2019</v>
      </c>
      <c r="B1442" s="72" t="s">
        <v>914</v>
      </c>
      <c r="C1442" s="73" t="s">
        <v>924</v>
      </c>
      <c r="D1442" s="9" t="s">
        <v>1570</v>
      </c>
      <c r="E1442" s="9" t="s">
        <v>1531</v>
      </c>
      <c r="F1442" s="74">
        <v>30058075</v>
      </c>
      <c r="G1442" s="75">
        <v>0.42325581395348799</v>
      </c>
      <c r="H1442" s="76">
        <v>7.8596889072298805E-4</v>
      </c>
      <c r="I1442" s="75">
        <v>22.043649280575501</v>
      </c>
      <c r="J1442" s="75">
        <v>6.6290789971250703</v>
      </c>
      <c r="K1442" s="77">
        <v>5.0130492758353698E-2</v>
      </c>
      <c r="L1442" s="75">
        <v>3.1045946433431899</v>
      </c>
      <c r="M1442" s="78">
        <v>4.0399981068693401E-3</v>
      </c>
    </row>
    <row r="1443" spans="1:13">
      <c r="A1443" s="71">
        <v>2018</v>
      </c>
      <c r="B1443" s="80" t="s">
        <v>921</v>
      </c>
      <c r="C1443" s="73" t="s">
        <v>1027</v>
      </c>
      <c r="D1443" s="9" t="s">
        <v>1571</v>
      </c>
      <c r="E1443" s="9" t="s">
        <v>1531</v>
      </c>
      <c r="F1443" s="74">
        <v>30469357</v>
      </c>
      <c r="G1443" s="75">
        <v>0.08</v>
      </c>
      <c r="H1443" s="76">
        <v>6.88427972150943E-4</v>
      </c>
      <c r="I1443" s="75">
        <v>1.85082974470303</v>
      </c>
      <c r="J1443" s="75">
        <v>0.55268263461481903</v>
      </c>
      <c r="K1443" s="77">
        <v>6.2072909651482502E-2</v>
      </c>
      <c r="L1443" s="75">
        <v>3.16214149176691</v>
      </c>
      <c r="M1443" s="78">
        <v>3.38009099378839E-2</v>
      </c>
    </row>
    <row r="1444" spans="1:13">
      <c r="A1444" s="81">
        <v>2019</v>
      </c>
      <c r="B1444" s="80" t="s">
        <v>921</v>
      </c>
      <c r="C1444" s="73" t="s">
        <v>1027</v>
      </c>
      <c r="D1444" s="9" t="s">
        <v>1572</v>
      </c>
      <c r="E1444" s="9" t="s">
        <v>1531</v>
      </c>
      <c r="F1444" s="74">
        <v>31162979</v>
      </c>
      <c r="G1444" s="75">
        <v>0.43004115226337403</v>
      </c>
      <c r="H1444" s="76">
        <v>6.7746184413861195E-4</v>
      </c>
      <c r="I1444" s="75">
        <v>1.65675472967478</v>
      </c>
      <c r="J1444" s="75">
        <v>0.492114205426398</v>
      </c>
      <c r="K1444" s="77">
        <v>4.5571100642626899E-2</v>
      </c>
      <c r="L1444" s="75">
        <v>3.16911516000587</v>
      </c>
      <c r="M1444" s="78">
        <v>3.3502367230076102E-2</v>
      </c>
    </row>
    <row r="1445" spans="1:13">
      <c r="A1445" s="71">
        <v>2018</v>
      </c>
      <c r="B1445" s="72" t="s">
        <v>914</v>
      </c>
      <c r="C1445" s="73" t="s">
        <v>930</v>
      </c>
      <c r="D1445" s="9" t="s">
        <v>1573</v>
      </c>
      <c r="E1445" s="9" t="s">
        <v>1531</v>
      </c>
      <c r="F1445" s="74">
        <v>31440517</v>
      </c>
      <c r="G1445" s="75">
        <v>5.14285714285714E-2</v>
      </c>
      <c r="H1445" s="76">
        <v>3.1442581329143502E-4</v>
      </c>
      <c r="I1445" s="75">
        <v>0.11971930251861899</v>
      </c>
      <c r="J1445" s="75">
        <v>3.3707820222314798E-2</v>
      </c>
      <c r="K1445" s="77">
        <v>6.95457352602811E-2</v>
      </c>
      <c r="L1445" s="75">
        <v>3.5024818070669701</v>
      </c>
      <c r="M1445" s="78">
        <v>0.100381221426092</v>
      </c>
    </row>
    <row r="1446" spans="1:13">
      <c r="A1446" s="71">
        <v>2018</v>
      </c>
      <c r="B1446" s="72" t="s">
        <v>914</v>
      </c>
      <c r="C1446" s="73" t="s">
        <v>930</v>
      </c>
      <c r="D1446" s="9" t="s">
        <v>1574</v>
      </c>
      <c r="E1446" s="9" t="s">
        <v>1531</v>
      </c>
      <c r="F1446" s="74">
        <v>31440605</v>
      </c>
      <c r="G1446" s="75">
        <v>5.14285714285714E-2</v>
      </c>
      <c r="H1446" s="76">
        <v>3.1442581329143502E-4</v>
      </c>
      <c r="I1446" s="75">
        <v>0.11971930251861899</v>
      </c>
      <c r="J1446" s="75">
        <v>3.3707820222314798E-2</v>
      </c>
      <c r="K1446" s="77">
        <v>6.95457352602811E-2</v>
      </c>
      <c r="L1446" s="75">
        <v>3.5024818070669701</v>
      </c>
      <c r="M1446" s="78">
        <v>8.9872994389751701E-2</v>
      </c>
    </row>
    <row r="1447" spans="1:13">
      <c r="A1447" s="81">
        <v>2019</v>
      </c>
      <c r="B1447" s="72" t="s">
        <v>914</v>
      </c>
      <c r="C1447" s="73" t="s">
        <v>929</v>
      </c>
      <c r="D1447" s="9" t="s">
        <v>1575</v>
      </c>
      <c r="E1447" s="9" t="s">
        <v>1531</v>
      </c>
      <c r="F1447" s="74">
        <v>32305995</v>
      </c>
      <c r="G1447" s="75">
        <v>0.19767441860465099</v>
      </c>
      <c r="H1447" s="76">
        <v>3.5476943831270802E-4</v>
      </c>
      <c r="I1447" s="75">
        <v>-0.38217168969644499</v>
      </c>
      <c r="J1447" s="75">
        <v>0.108231359873388</v>
      </c>
      <c r="K1447" s="77">
        <v>5.6343038612297197E-2</v>
      </c>
      <c r="L1447" s="75">
        <v>3.4500537996177201</v>
      </c>
      <c r="M1447" s="78">
        <v>0.13333202380030101</v>
      </c>
    </row>
    <row r="1448" spans="1:13">
      <c r="A1448" s="81">
        <v>2019</v>
      </c>
      <c r="B1448" s="80" t="s">
        <v>921</v>
      </c>
      <c r="C1448" s="73" t="s">
        <v>966</v>
      </c>
      <c r="D1448" s="9" t="s">
        <v>1576</v>
      </c>
      <c r="E1448" s="9" t="s">
        <v>1531</v>
      </c>
      <c r="F1448" s="74">
        <v>32826347</v>
      </c>
      <c r="G1448" s="75">
        <v>0.46744186046511599</v>
      </c>
      <c r="H1448" s="76">
        <v>9.3467244197387601E-4</v>
      </c>
      <c r="I1448" s="75">
        <v>4.8364762671496898E-2</v>
      </c>
      <c r="J1448" s="75">
        <v>1.4761208204636301E-2</v>
      </c>
      <c r="K1448" s="77">
        <v>4.8705549374103402E-2</v>
      </c>
      <c r="L1448" s="75">
        <v>3.0293405619268601</v>
      </c>
      <c r="M1448" s="78">
        <v>3.8990305898126501E-3</v>
      </c>
    </row>
    <row r="1449" spans="1:13">
      <c r="A1449" s="81">
        <v>2019</v>
      </c>
      <c r="B1449" s="72" t="s">
        <v>914</v>
      </c>
      <c r="C1449" s="73" t="s">
        <v>966</v>
      </c>
      <c r="D1449" s="9" t="s">
        <v>1576</v>
      </c>
      <c r="E1449" s="9" t="s">
        <v>1531</v>
      </c>
      <c r="F1449" s="74">
        <v>32826347</v>
      </c>
      <c r="G1449" s="75">
        <v>0.46744186046511599</v>
      </c>
      <c r="H1449" s="76">
        <v>6.5602038137018901E-4</v>
      </c>
      <c r="I1449" s="75">
        <v>5.0264290597594997E-2</v>
      </c>
      <c r="J1449" s="75">
        <v>1.4901357199296399E-2</v>
      </c>
      <c r="K1449" s="77">
        <v>5.1545173782994697E-2</v>
      </c>
      <c r="L1449" s="75">
        <v>3.1830826676683901</v>
      </c>
      <c r="M1449" s="78">
        <v>4.2113141109543402E-3</v>
      </c>
    </row>
    <row r="1450" spans="1:13">
      <c r="A1450" s="71">
        <v>2018</v>
      </c>
      <c r="B1450" s="72" t="s">
        <v>914</v>
      </c>
      <c r="C1450" s="73" t="s">
        <v>996</v>
      </c>
      <c r="D1450" s="9" t="s">
        <v>1576</v>
      </c>
      <c r="E1450" s="9" t="s">
        <v>1531</v>
      </c>
      <c r="F1450" s="74">
        <v>32826347</v>
      </c>
      <c r="G1450" s="75">
        <v>0.43949044585987301</v>
      </c>
      <c r="H1450" s="76">
        <v>7.3899891959859602E-5</v>
      </c>
      <c r="I1450" s="75">
        <v>5.4710372133363203E-2</v>
      </c>
      <c r="J1450" s="75">
        <v>1.40883246957229E-2</v>
      </c>
      <c r="K1450" s="77">
        <v>9.15861498437303E-2</v>
      </c>
      <c r="L1450" s="75">
        <v>4.1313561965344201</v>
      </c>
      <c r="M1450" s="78">
        <v>0.106789799386438</v>
      </c>
    </row>
    <row r="1451" spans="1:13">
      <c r="A1451" s="71">
        <v>2018</v>
      </c>
      <c r="B1451" s="80" t="s">
        <v>921</v>
      </c>
      <c r="C1451" s="73" t="s">
        <v>996</v>
      </c>
      <c r="D1451" s="9" t="s">
        <v>1576</v>
      </c>
      <c r="E1451" s="9" t="s">
        <v>1531</v>
      </c>
      <c r="F1451" s="74">
        <v>32826347</v>
      </c>
      <c r="G1451" s="75">
        <v>0.43949044585987301</v>
      </c>
      <c r="H1451" s="76">
        <v>6.7702101027107995E-5</v>
      </c>
      <c r="I1451" s="75">
        <v>5.7596543929894398E-2</v>
      </c>
      <c r="J1451" s="75">
        <v>1.47902875769007E-2</v>
      </c>
      <c r="K1451" s="77">
        <v>9.2073393408843601E-2</v>
      </c>
      <c r="L1451" s="75">
        <v>4.1693978534666902</v>
      </c>
      <c r="M1451" s="78">
        <v>0.118354093093561</v>
      </c>
    </row>
    <row r="1452" spans="1:13">
      <c r="A1452" s="71">
        <v>2018</v>
      </c>
      <c r="B1452" s="80" t="s">
        <v>921</v>
      </c>
      <c r="C1452" s="73" t="s">
        <v>996</v>
      </c>
      <c r="D1452" s="9" t="s">
        <v>1577</v>
      </c>
      <c r="E1452" s="9" t="s">
        <v>1531</v>
      </c>
      <c r="F1452" s="74">
        <v>34078847</v>
      </c>
      <c r="G1452" s="75">
        <v>0.32484076433121001</v>
      </c>
      <c r="H1452" s="76">
        <v>3.4702408155362299E-4</v>
      </c>
      <c r="I1452" s="75">
        <v>-6.6119381107650199E-2</v>
      </c>
      <c r="J1452" s="75">
        <v>1.8807447669966899E-2</v>
      </c>
      <c r="K1452" s="77">
        <v>7.5703502525473407E-2</v>
      </c>
      <c r="L1452" s="75">
        <v>3.45964038652623</v>
      </c>
      <c r="M1452" s="78">
        <v>2.93587398862654E-2</v>
      </c>
    </row>
    <row r="1453" spans="1:13">
      <c r="A1453" s="71">
        <v>2018</v>
      </c>
      <c r="B1453" s="72" t="s">
        <v>914</v>
      </c>
      <c r="C1453" s="73" t="s">
        <v>996</v>
      </c>
      <c r="D1453" s="9" t="s">
        <v>1577</v>
      </c>
      <c r="E1453" s="9" t="s">
        <v>1531</v>
      </c>
      <c r="F1453" s="74">
        <v>34078847</v>
      </c>
      <c r="G1453" s="75">
        <v>0.32484076433121001</v>
      </c>
      <c r="H1453" s="76">
        <v>8.2130699113191507E-5</v>
      </c>
      <c r="I1453" s="75">
        <v>-6.6122706838030496E-2</v>
      </c>
      <c r="J1453" s="75">
        <v>1.7130905100371199E-2</v>
      </c>
      <c r="K1453" s="77">
        <v>9.0531108682344597E-2</v>
      </c>
      <c r="L1453" s="75">
        <v>4.0854944803541198</v>
      </c>
      <c r="M1453" s="78">
        <v>2.9361693383624401E-2</v>
      </c>
    </row>
    <row r="1454" spans="1:13">
      <c r="A1454" s="81">
        <v>2019</v>
      </c>
      <c r="B1454" s="80" t="s">
        <v>921</v>
      </c>
      <c r="C1454" s="73" t="s">
        <v>948</v>
      </c>
      <c r="D1454" s="9" t="s">
        <v>1578</v>
      </c>
      <c r="E1454" s="9" t="s">
        <v>1531</v>
      </c>
      <c r="F1454" s="74">
        <v>34568204</v>
      </c>
      <c r="G1454" s="75">
        <v>7.4418604651162804E-2</v>
      </c>
      <c r="H1454" s="76">
        <v>8.6367381434430599E-4</v>
      </c>
      <c r="I1454" s="75">
        <v>3.6035918736779902</v>
      </c>
      <c r="J1454" s="75">
        <v>1.09275810216744</v>
      </c>
      <c r="K1454" s="77">
        <v>4.9322775479129798E-2</v>
      </c>
      <c r="L1454" s="75">
        <v>3.0636502475415002</v>
      </c>
      <c r="M1454" s="78">
        <v>2.0390383526087699E-2</v>
      </c>
    </row>
    <row r="1455" spans="1:13">
      <c r="A1455" s="79">
        <v>2017</v>
      </c>
      <c r="B1455" s="72" t="s">
        <v>914</v>
      </c>
      <c r="C1455" s="73" t="s">
        <v>919</v>
      </c>
      <c r="D1455" s="9" t="s">
        <v>1579</v>
      </c>
      <c r="E1455" s="9" t="s">
        <v>1531</v>
      </c>
      <c r="F1455" s="74">
        <v>35608927</v>
      </c>
      <c r="G1455" s="75">
        <v>8.6805555555555594E-2</v>
      </c>
      <c r="H1455" s="76">
        <v>5.5602761116509602E-4</v>
      </c>
      <c r="I1455" s="75">
        <v>3.6232299941549702</v>
      </c>
      <c r="J1455" s="75">
        <v>1.0577417898717401</v>
      </c>
      <c r="K1455" s="77">
        <v>3.99229903091241E-2</v>
      </c>
      <c r="L1455" s="75">
        <v>3.2549036417292698</v>
      </c>
      <c r="M1455" s="78">
        <v>6.8023316632726996E-2</v>
      </c>
    </row>
    <row r="1456" spans="1:13">
      <c r="A1456" s="81">
        <v>2019</v>
      </c>
      <c r="B1456" s="80" t="s">
        <v>921</v>
      </c>
      <c r="C1456" s="73" t="s">
        <v>922</v>
      </c>
      <c r="D1456" s="9" t="s">
        <v>1579</v>
      </c>
      <c r="E1456" s="9" t="s">
        <v>1531</v>
      </c>
      <c r="F1456" s="74">
        <v>35608927</v>
      </c>
      <c r="G1456" s="75">
        <v>7.4418604651162804E-2</v>
      </c>
      <c r="H1456" s="76">
        <v>3.8891686475516299E-4</v>
      </c>
      <c r="I1456" s="75">
        <v>-1.91569614343297</v>
      </c>
      <c r="J1456" s="75">
        <v>0.54657181474425198</v>
      </c>
      <c r="K1456" s="77">
        <v>5.55356903931307E-2</v>
      </c>
      <c r="L1456" s="75">
        <v>3.4101432239615601</v>
      </c>
      <c r="M1456" s="78">
        <v>4.7317237397843E-2</v>
      </c>
    </row>
    <row r="1457" spans="1:13">
      <c r="A1457" s="81">
        <v>2019</v>
      </c>
      <c r="B1457" s="72" t="s">
        <v>914</v>
      </c>
      <c r="C1457" s="73" t="s">
        <v>922</v>
      </c>
      <c r="D1457" s="9" t="s">
        <v>1579</v>
      </c>
      <c r="E1457" s="9" t="s">
        <v>1531</v>
      </c>
      <c r="F1457" s="74">
        <v>35608927</v>
      </c>
      <c r="G1457" s="75">
        <v>7.4418604651162804E-2</v>
      </c>
      <c r="H1457" s="76">
        <v>3.1122512087327199E-4</v>
      </c>
      <c r="I1457" s="75">
        <v>-1.85635858109226</v>
      </c>
      <c r="J1457" s="75">
        <v>0.52089270674435795</v>
      </c>
      <c r="K1457" s="77">
        <v>5.7362007405223597E-2</v>
      </c>
      <c r="L1457" s="75">
        <v>3.5069253557172799</v>
      </c>
      <c r="M1457" s="78">
        <v>4.4431386980711897E-2</v>
      </c>
    </row>
    <row r="1458" spans="1:13">
      <c r="A1458" s="79">
        <v>2017</v>
      </c>
      <c r="B1458" s="72" t="s">
        <v>914</v>
      </c>
      <c r="C1458" s="73" t="s">
        <v>979</v>
      </c>
      <c r="D1458" s="9" t="s">
        <v>1579</v>
      </c>
      <c r="E1458" s="9" t="s">
        <v>1531</v>
      </c>
      <c r="F1458" s="74">
        <v>35608927</v>
      </c>
      <c r="G1458" s="75">
        <v>8.6805555555555594E-2</v>
      </c>
      <c r="H1458" s="76">
        <v>1.9412158444212201E-4</v>
      </c>
      <c r="I1458" s="75">
        <v>3.1615121444974701</v>
      </c>
      <c r="J1458" s="75">
        <v>0.85646983211161298</v>
      </c>
      <c r="K1458" s="77">
        <v>4.6210415527511199E-2</v>
      </c>
      <c r="L1458" s="75">
        <v>3.71192617258207</v>
      </c>
      <c r="M1458" s="78">
        <v>8.4708312536459704E-2</v>
      </c>
    </row>
    <row r="1459" spans="1:13">
      <c r="A1459" s="79">
        <v>2017</v>
      </c>
      <c r="B1459" s="72" t="s">
        <v>914</v>
      </c>
      <c r="C1459" s="73" t="s">
        <v>977</v>
      </c>
      <c r="D1459" s="9" t="s">
        <v>1579</v>
      </c>
      <c r="E1459" s="9" t="s">
        <v>1531</v>
      </c>
      <c r="F1459" s="74">
        <v>35608927</v>
      </c>
      <c r="G1459" s="75">
        <v>8.6805555555555594E-2</v>
      </c>
      <c r="H1459" s="76">
        <v>8.1485039757896394E-5</v>
      </c>
      <c r="I1459" s="75">
        <v>163.28447359787199</v>
      </c>
      <c r="J1459" s="75">
        <v>41.8977428049634</v>
      </c>
      <c r="K1459" s="77">
        <v>5.1370602127479799E-2</v>
      </c>
      <c r="L1459" s="75">
        <v>4.0889221182168196</v>
      </c>
      <c r="M1459" s="78">
        <v>9.3667745877157593E-2</v>
      </c>
    </row>
    <row r="1460" spans="1:13">
      <c r="A1460" s="79">
        <v>2017</v>
      </c>
      <c r="B1460" s="80" t="s">
        <v>921</v>
      </c>
      <c r="C1460" s="73" t="s">
        <v>996</v>
      </c>
      <c r="D1460" s="9" t="s">
        <v>1580</v>
      </c>
      <c r="E1460" s="9" t="s">
        <v>1531</v>
      </c>
      <c r="F1460" s="74">
        <v>37348308</v>
      </c>
      <c r="G1460" s="75">
        <v>8.1300813008130093E-2</v>
      </c>
      <c r="H1460" s="76">
        <v>9.5896397299633797E-4</v>
      </c>
      <c r="I1460" s="75">
        <v>6.4368829339427697E-2</v>
      </c>
      <c r="J1460" s="75">
        <v>1.9660839551381998E-2</v>
      </c>
      <c r="K1460" s="77">
        <v>4.2636810945518001E-2</v>
      </c>
      <c r="L1460" s="75">
        <v>3.0181977083901201</v>
      </c>
      <c r="M1460" s="78">
        <v>3.9170800753951698E-2</v>
      </c>
    </row>
    <row r="1461" spans="1:13">
      <c r="A1461" s="79">
        <v>2017</v>
      </c>
      <c r="B1461" s="72" t="s">
        <v>914</v>
      </c>
      <c r="C1461" s="73" t="s">
        <v>996</v>
      </c>
      <c r="D1461" s="9" t="s">
        <v>1580</v>
      </c>
      <c r="E1461" s="9" t="s">
        <v>1531</v>
      </c>
      <c r="F1461" s="74">
        <v>37348308</v>
      </c>
      <c r="G1461" s="75">
        <v>8.1300813008130093E-2</v>
      </c>
      <c r="H1461" s="76">
        <v>7.1360296092800397E-4</v>
      </c>
      <c r="I1461" s="75">
        <v>6.7057613535976196E-2</v>
      </c>
      <c r="J1461" s="75">
        <v>1.9986416482964599E-2</v>
      </c>
      <c r="K1461" s="77">
        <v>4.4729323432020199E-2</v>
      </c>
      <c r="L1461" s="75">
        <v>3.1465433566251702</v>
      </c>
      <c r="M1461" s="78">
        <v>4.2511596536369503E-2</v>
      </c>
    </row>
    <row r="1462" spans="1:13">
      <c r="A1462" s="81">
        <v>2019</v>
      </c>
      <c r="B1462" s="80" t="s">
        <v>921</v>
      </c>
      <c r="C1462" s="73" t="s">
        <v>936</v>
      </c>
      <c r="D1462" s="9" t="s">
        <v>1581</v>
      </c>
      <c r="E1462" s="9" t="s">
        <v>1531</v>
      </c>
      <c r="F1462" s="74">
        <v>37668756</v>
      </c>
      <c r="G1462" s="75">
        <v>7.8838174273858905E-2</v>
      </c>
      <c r="H1462" s="76">
        <v>9.6187606637607604E-4</v>
      </c>
      <c r="I1462" s="75">
        <v>-3.18684109151281</v>
      </c>
      <c r="J1462" s="75">
        <v>0.97382166424619598</v>
      </c>
      <c r="K1462" s="77">
        <v>4.34641575545235E-2</v>
      </c>
      <c r="L1462" s="75">
        <v>3.01688088134713</v>
      </c>
      <c r="M1462" s="78">
        <v>0.121825299032245</v>
      </c>
    </row>
    <row r="1463" spans="1:13">
      <c r="A1463" s="79">
        <v>2017</v>
      </c>
      <c r="B1463" s="72" t="s">
        <v>914</v>
      </c>
      <c r="C1463" s="73" t="s">
        <v>996</v>
      </c>
      <c r="D1463" s="9" t="s">
        <v>1582</v>
      </c>
      <c r="E1463" s="9" t="s">
        <v>1531</v>
      </c>
      <c r="F1463" s="74">
        <v>43778514</v>
      </c>
      <c r="G1463" s="75">
        <v>4.2682926829268303E-2</v>
      </c>
      <c r="H1463" s="76">
        <v>6.4018729239483996E-4</v>
      </c>
      <c r="I1463" s="75">
        <v>0.107654656657115</v>
      </c>
      <c r="J1463" s="75">
        <v>3.1813784272881798E-2</v>
      </c>
      <c r="K1463" s="77">
        <v>4.5481139162410103E-2</v>
      </c>
      <c r="L1463" s="75">
        <v>3.1936929507754099</v>
      </c>
      <c r="M1463" s="78">
        <v>3.2929878733726999E-2</v>
      </c>
    </row>
    <row r="1464" spans="1:13">
      <c r="A1464" s="79">
        <v>2017</v>
      </c>
      <c r="B1464" s="72" t="s">
        <v>914</v>
      </c>
      <c r="C1464" s="73" t="s">
        <v>996</v>
      </c>
      <c r="D1464" s="9" t="s">
        <v>1583</v>
      </c>
      <c r="E1464" s="9" t="s">
        <v>1531</v>
      </c>
      <c r="F1464" s="74">
        <v>43778578</v>
      </c>
      <c r="G1464" s="75">
        <v>4.8780487804878099E-2</v>
      </c>
      <c r="H1464" s="76">
        <v>2.11180350551843E-4</v>
      </c>
      <c r="I1464" s="75">
        <v>0.10647399934266299</v>
      </c>
      <c r="J1464" s="75">
        <v>2.90527653581014E-2</v>
      </c>
      <c r="K1464" s="77">
        <v>5.31343289974451E-2</v>
      </c>
      <c r="L1464" s="75">
        <v>3.67534649354308</v>
      </c>
      <c r="M1464" s="78">
        <v>0.174172614582674</v>
      </c>
    </row>
    <row r="1465" spans="1:13">
      <c r="A1465" s="81">
        <v>2019</v>
      </c>
      <c r="B1465" s="72" t="s">
        <v>914</v>
      </c>
      <c r="C1465" s="73" t="s">
        <v>966</v>
      </c>
      <c r="D1465" s="9" t="s">
        <v>1584</v>
      </c>
      <c r="E1465" s="9" t="s">
        <v>1531</v>
      </c>
      <c r="F1465" s="74">
        <v>44239444</v>
      </c>
      <c r="G1465" s="75">
        <v>3.0232558139534901E-2</v>
      </c>
      <c r="H1465" s="76">
        <v>5.5431486297751104E-4</v>
      </c>
      <c r="I1465" s="75">
        <v>0.13549150744136501</v>
      </c>
      <c r="J1465" s="75">
        <v>3.9650627925122202E-2</v>
      </c>
      <c r="K1465" s="77">
        <v>5.2862232721641499E-2</v>
      </c>
      <c r="L1465" s="75">
        <v>3.2562434764092001</v>
      </c>
      <c r="M1465" s="78">
        <v>0.22862290966430099</v>
      </c>
    </row>
    <row r="1466" spans="1:13">
      <c r="A1466" s="81">
        <v>2019</v>
      </c>
      <c r="B1466" s="80" t="s">
        <v>921</v>
      </c>
      <c r="C1466" s="73" t="s">
        <v>966</v>
      </c>
      <c r="D1466" s="9" t="s">
        <v>1584</v>
      </c>
      <c r="E1466" s="9" t="s">
        <v>1531</v>
      </c>
      <c r="F1466" s="74">
        <v>44239444</v>
      </c>
      <c r="G1466" s="75">
        <v>3.0232558139534901E-2</v>
      </c>
      <c r="H1466" s="76">
        <v>1.13595174117403E-4</v>
      </c>
      <c r="I1466" s="75">
        <v>0.14870330959529601</v>
      </c>
      <c r="J1466" s="75">
        <v>3.9109503417962703E-2</v>
      </c>
      <c r="K1466" s="77">
        <v>6.5030738682846395E-2</v>
      </c>
      <c r="L1466" s="75">
        <v>3.9446401184375102</v>
      </c>
      <c r="M1466" s="78">
        <v>0.27538283544957598</v>
      </c>
    </row>
    <row r="1467" spans="1:13">
      <c r="A1467" s="79">
        <v>2017</v>
      </c>
      <c r="B1467" s="72" t="s">
        <v>914</v>
      </c>
      <c r="C1467" s="73" t="s">
        <v>1005</v>
      </c>
      <c r="D1467" s="9" t="s">
        <v>1585</v>
      </c>
      <c r="E1467" s="9" t="s">
        <v>1531</v>
      </c>
      <c r="F1467" s="74">
        <v>44299813</v>
      </c>
      <c r="G1467" s="75">
        <v>5.5555555555555601E-2</v>
      </c>
      <c r="H1467" s="76">
        <v>1.5748766890553E-4</v>
      </c>
      <c r="I1467" s="75">
        <v>-0.150720110475241</v>
      </c>
      <c r="J1467" s="75">
        <v>4.0278339785742502E-2</v>
      </c>
      <c r="K1467" s="77">
        <v>4.7456102845277799E-2</v>
      </c>
      <c r="L1467" s="75">
        <v>3.8027534452771499</v>
      </c>
      <c r="M1467" s="78">
        <v>2.0996086560278598E-2</v>
      </c>
    </row>
    <row r="1468" spans="1:13">
      <c r="A1468" s="79">
        <v>2017</v>
      </c>
      <c r="B1468" s="80" t="s">
        <v>921</v>
      </c>
      <c r="C1468" s="73" t="s">
        <v>1005</v>
      </c>
      <c r="D1468" s="9" t="s">
        <v>1585</v>
      </c>
      <c r="E1468" s="9" t="s">
        <v>1531</v>
      </c>
      <c r="F1468" s="74">
        <v>44299813</v>
      </c>
      <c r="G1468" s="75">
        <v>5.5555555555555601E-2</v>
      </c>
      <c r="H1468" s="76">
        <v>7.5162915253710694E-5</v>
      </c>
      <c r="I1468" s="75">
        <v>-0.16082826901419001</v>
      </c>
      <c r="J1468" s="75">
        <v>4.1096494061929202E-2</v>
      </c>
      <c r="K1468" s="77">
        <v>5.1787709039401997E-2</v>
      </c>
      <c r="L1468" s="75">
        <v>4.1239963837864302</v>
      </c>
      <c r="M1468" s="78">
        <v>2.3906760037560801E-2</v>
      </c>
    </row>
    <row r="1469" spans="1:13">
      <c r="A1469" s="79">
        <v>2017</v>
      </c>
      <c r="B1469" s="80" t="s">
        <v>921</v>
      </c>
      <c r="C1469" s="73" t="s">
        <v>1005</v>
      </c>
      <c r="D1469" s="9" t="s">
        <v>1586</v>
      </c>
      <c r="E1469" s="9" t="s">
        <v>1531</v>
      </c>
      <c r="F1469" s="74">
        <v>44299879</v>
      </c>
      <c r="G1469" s="75">
        <v>5.7291666666666699E-2</v>
      </c>
      <c r="H1469" s="76">
        <v>2.9504893662943602E-4</v>
      </c>
      <c r="I1469" s="75">
        <v>-0.14975834209002101</v>
      </c>
      <c r="J1469" s="75">
        <v>4.17607253059381E-2</v>
      </c>
      <c r="K1469" s="77">
        <v>4.3671009835413797E-2</v>
      </c>
      <c r="L1469" s="75">
        <v>3.5301059462403699</v>
      </c>
      <c r="M1469" s="78">
        <v>5.0046646818261903E-2</v>
      </c>
    </row>
    <row r="1470" spans="1:13">
      <c r="A1470" s="79">
        <v>2017</v>
      </c>
      <c r="B1470" s="72" t="s">
        <v>914</v>
      </c>
      <c r="C1470" s="73" t="s">
        <v>1005</v>
      </c>
      <c r="D1470" s="9" t="s">
        <v>1587</v>
      </c>
      <c r="E1470" s="9" t="s">
        <v>1531</v>
      </c>
      <c r="F1470" s="74">
        <v>44485146</v>
      </c>
      <c r="G1470" s="75">
        <v>8.6805555555555594E-2</v>
      </c>
      <c r="H1470" s="76">
        <v>7.7073861615368599E-4</v>
      </c>
      <c r="I1470" s="75">
        <v>0.118851699444151</v>
      </c>
      <c r="J1470" s="75">
        <v>3.5597295650101599E-2</v>
      </c>
      <c r="K1470" s="77">
        <v>3.7967009092041301E-2</v>
      </c>
      <c r="L1470" s="75">
        <v>3.1130928811044001</v>
      </c>
      <c r="M1470" s="78">
        <v>5.2989974800548498E-2</v>
      </c>
    </row>
    <row r="1471" spans="1:13">
      <c r="A1471" s="79">
        <v>2017</v>
      </c>
      <c r="B1471" s="80" t="s">
        <v>921</v>
      </c>
      <c r="C1471" s="73" t="s">
        <v>996</v>
      </c>
      <c r="D1471" s="9" t="s">
        <v>1587</v>
      </c>
      <c r="E1471" s="9" t="s">
        <v>1531</v>
      </c>
      <c r="F1471" s="74">
        <v>44485146</v>
      </c>
      <c r="G1471" s="75">
        <v>6.3008130081300795E-2</v>
      </c>
      <c r="H1471" s="76">
        <v>4.2358957583341203E-4</v>
      </c>
      <c r="I1471" s="75">
        <v>9.2368580187098495E-2</v>
      </c>
      <c r="J1471" s="75">
        <v>2.6474777595826001E-2</v>
      </c>
      <c r="K1471" s="77">
        <v>4.8277878350319298E-2</v>
      </c>
      <c r="L1471" s="75">
        <v>3.3730547360379499</v>
      </c>
      <c r="M1471" s="78">
        <v>6.13318875410305E-2</v>
      </c>
    </row>
    <row r="1472" spans="1:13">
      <c r="A1472" s="79">
        <v>2017</v>
      </c>
      <c r="B1472" s="72" t="s">
        <v>914</v>
      </c>
      <c r="C1472" s="73" t="s">
        <v>996</v>
      </c>
      <c r="D1472" s="9" t="s">
        <v>1588</v>
      </c>
      <c r="E1472" s="9" t="s">
        <v>1531</v>
      </c>
      <c r="F1472" s="74">
        <v>44834114</v>
      </c>
      <c r="G1472" s="75">
        <v>0.44105691056910601</v>
      </c>
      <c r="H1472" s="76">
        <v>9.8946249306339305E-4</v>
      </c>
      <c r="I1472" s="75">
        <v>4.1923415369596602E-2</v>
      </c>
      <c r="J1472" s="75">
        <v>1.2831734940426101E-2</v>
      </c>
      <c r="K1472" s="77">
        <v>4.24638249432552E-2</v>
      </c>
      <c r="L1472" s="75">
        <v>3.0046006636752001</v>
      </c>
      <c r="M1472" s="78">
        <v>9.7392841375481196E-3</v>
      </c>
    </row>
    <row r="1473" spans="1:13">
      <c r="A1473" s="81">
        <v>2019</v>
      </c>
      <c r="B1473" s="80" t="s">
        <v>921</v>
      </c>
      <c r="C1473" s="73" t="s">
        <v>948</v>
      </c>
      <c r="D1473" s="9" t="s">
        <v>1589</v>
      </c>
      <c r="E1473" s="9" t="s">
        <v>1531</v>
      </c>
      <c r="F1473" s="74">
        <v>45518780</v>
      </c>
      <c r="G1473" s="75">
        <v>3.7209302325581402E-2</v>
      </c>
      <c r="H1473" s="76">
        <v>7.9173787955908403E-4</v>
      </c>
      <c r="I1473" s="75">
        <v>5.5301083598631804</v>
      </c>
      <c r="J1473" s="75">
        <v>1.6652365052273299</v>
      </c>
      <c r="K1473" s="77">
        <v>5.0001838289746497E-2</v>
      </c>
      <c r="L1473" s="75">
        <v>3.1014185763689301</v>
      </c>
      <c r="M1473" s="78">
        <v>0.29090389976247</v>
      </c>
    </row>
    <row r="1474" spans="1:13">
      <c r="A1474" s="81">
        <v>2019</v>
      </c>
      <c r="B1474" s="72" t="s">
        <v>914</v>
      </c>
      <c r="C1474" s="73" t="s">
        <v>948</v>
      </c>
      <c r="D1474" s="9" t="s">
        <v>1589</v>
      </c>
      <c r="E1474" s="9" t="s">
        <v>1531</v>
      </c>
      <c r="F1474" s="74">
        <v>45518780</v>
      </c>
      <c r="G1474" s="75">
        <v>3.7209302325581402E-2</v>
      </c>
      <c r="H1474" s="76">
        <v>3.8573941815393798E-4</v>
      </c>
      <c r="I1474" s="75">
        <v>5.7898088788309501</v>
      </c>
      <c r="J1474" s="75">
        <v>1.64952895255649</v>
      </c>
      <c r="K1474" s="77">
        <v>5.5691196118516001E-2</v>
      </c>
      <c r="L1474" s="75">
        <v>3.41370597894048</v>
      </c>
      <c r="M1474" s="78">
        <v>0.31886783773292399</v>
      </c>
    </row>
    <row r="1475" spans="1:13">
      <c r="A1475" s="79">
        <v>2017</v>
      </c>
      <c r="B1475" s="80" t="s">
        <v>921</v>
      </c>
      <c r="C1475" s="73" t="s">
        <v>1005</v>
      </c>
      <c r="D1475" s="9" t="s">
        <v>1590</v>
      </c>
      <c r="E1475" s="9" t="s">
        <v>1531</v>
      </c>
      <c r="F1475" s="74">
        <v>46679856</v>
      </c>
      <c r="G1475" s="75">
        <v>6.25E-2</v>
      </c>
      <c r="H1475" s="76">
        <v>9.2918015680138399E-4</v>
      </c>
      <c r="I1475" s="75">
        <v>-0.12853683594968801</v>
      </c>
      <c r="J1475" s="75">
        <v>3.91054403509523E-2</v>
      </c>
      <c r="K1475" s="77">
        <v>3.6818649844583197E-2</v>
      </c>
      <c r="L1475" s="75">
        <v>3.0319000733914798</v>
      </c>
      <c r="M1475" s="78">
        <v>1.61929962175393E-2</v>
      </c>
    </row>
    <row r="1476" spans="1:13">
      <c r="A1476" s="79">
        <v>2017</v>
      </c>
      <c r="B1476" s="72" t="s">
        <v>914</v>
      </c>
      <c r="C1476" s="73" t="s">
        <v>927</v>
      </c>
      <c r="D1476" s="9" t="s">
        <v>1591</v>
      </c>
      <c r="E1476" s="9" t="s">
        <v>1531</v>
      </c>
      <c r="F1476" s="74">
        <v>48223770</v>
      </c>
      <c r="G1476" s="75">
        <v>2.23577235772358E-2</v>
      </c>
      <c r="H1476" s="76">
        <v>4.7328769335785201E-4</v>
      </c>
      <c r="I1476" s="75">
        <v>78.5115446981237</v>
      </c>
      <c r="J1476" s="75">
        <v>22.673886202448799</v>
      </c>
      <c r="K1476" s="77">
        <v>4.7570681741965298E-2</v>
      </c>
      <c r="L1476" s="75">
        <v>3.3248747881081</v>
      </c>
      <c r="M1476" s="78">
        <v>0.676404767494315</v>
      </c>
    </row>
    <row r="1477" spans="1:13">
      <c r="A1477" s="79">
        <v>2017</v>
      </c>
      <c r="B1477" s="80" t="s">
        <v>921</v>
      </c>
      <c r="C1477" s="73" t="s">
        <v>927</v>
      </c>
      <c r="D1477" s="9" t="s">
        <v>1592</v>
      </c>
      <c r="E1477" s="9" t="s">
        <v>1593</v>
      </c>
      <c r="F1477" s="74">
        <v>1058421</v>
      </c>
      <c r="G1477" s="75">
        <v>0.180894308943089</v>
      </c>
      <c r="H1477" s="76">
        <v>6.8650980707590705E-4</v>
      </c>
      <c r="I1477" s="75">
        <v>26.844229169403501</v>
      </c>
      <c r="J1477" s="75">
        <v>7.9810052120610404</v>
      </c>
      <c r="K1477" s="77">
        <v>4.4947290911922698E-2</v>
      </c>
      <c r="L1477" s="75">
        <v>3.16335325430701</v>
      </c>
      <c r="M1477" s="78">
        <v>6.8598527548994606E-2</v>
      </c>
    </row>
    <row r="1478" spans="1:13">
      <c r="A1478" s="79">
        <v>2017</v>
      </c>
      <c r="B1478" s="80" t="s">
        <v>921</v>
      </c>
      <c r="C1478" s="73" t="s">
        <v>925</v>
      </c>
      <c r="D1478" s="9" t="s">
        <v>1592</v>
      </c>
      <c r="E1478" s="9" t="s">
        <v>1593</v>
      </c>
      <c r="F1478" s="74">
        <v>1058421</v>
      </c>
      <c r="G1478" s="75">
        <v>0.180894308943089</v>
      </c>
      <c r="H1478" s="76">
        <v>1.9459099470880501E-4</v>
      </c>
      <c r="I1478" s="75">
        <v>1.11238841940496</v>
      </c>
      <c r="J1478" s="75">
        <v>0.30211063089778101</v>
      </c>
      <c r="K1478" s="77">
        <v>5.3620807222425897E-2</v>
      </c>
      <c r="L1478" s="75">
        <v>3.7108772619030601</v>
      </c>
      <c r="M1478" s="78">
        <v>7.9781654982277905E-2</v>
      </c>
    </row>
    <row r="1479" spans="1:13">
      <c r="A1479" s="79">
        <v>2017</v>
      </c>
      <c r="B1479" s="72" t="s">
        <v>914</v>
      </c>
      <c r="C1479" s="73" t="s">
        <v>944</v>
      </c>
      <c r="D1479" s="9" t="s">
        <v>1594</v>
      </c>
      <c r="E1479" s="9" t="s">
        <v>1593</v>
      </c>
      <c r="F1479" s="74">
        <v>4156895</v>
      </c>
      <c r="G1479" s="75">
        <v>2.6422764227642299E-2</v>
      </c>
      <c r="H1479" s="76">
        <v>9.9742762002306192E-4</v>
      </c>
      <c r="I1479" s="75">
        <v>2.9834387988707398</v>
      </c>
      <c r="J1479" s="75">
        <v>0.91376956831313405</v>
      </c>
      <c r="K1479" s="77">
        <v>4.2408212233471999E-2</v>
      </c>
      <c r="L1479" s="75">
        <v>3.00111860979169</v>
      </c>
      <c r="M1479" s="78">
        <v>0.34460969942368802</v>
      </c>
    </row>
    <row r="1480" spans="1:13">
      <c r="A1480" s="79">
        <v>2017</v>
      </c>
      <c r="B1480" s="72" t="s">
        <v>914</v>
      </c>
      <c r="C1480" s="73" t="s">
        <v>927</v>
      </c>
      <c r="D1480" s="9" t="s">
        <v>1594</v>
      </c>
      <c r="E1480" s="9" t="s">
        <v>1593</v>
      </c>
      <c r="F1480" s="74">
        <v>4156895</v>
      </c>
      <c r="G1480" s="75">
        <v>2.6422764227642299E-2</v>
      </c>
      <c r="H1480" s="76">
        <v>4.9742510429782202E-4</v>
      </c>
      <c r="I1480" s="75">
        <v>75.444408462222995</v>
      </c>
      <c r="J1480" s="75">
        <v>21.8692408605183</v>
      </c>
      <c r="K1480" s="77">
        <v>4.7226820254855299E-2</v>
      </c>
      <c r="L1480" s="75">
        <v>3.3032723003228401</v>
      </c>
      <c r="M1480" s="78">
        <v>0.449041841651454</v>
      </c>
    </row>
    <row r="1481" spans="1:13">
      <c r="A1481" s="79">
        <v>2017</v>
      </c>
      <c r="B1481" s="80" t="s">
        <v>921</v>
      </c>
      <c r="C1481" s="73" t="s">
        <v>927</v>
      </c>
      <c r="D1481" s="9" t="s">
        <v>1594</v>
      </c>
      <c r="E1481" s="9" t="s">
        <v>1593</v>
      </c>
      <c r="F1481" s="74">
        <v>4156895</v>
      </c>
      <c r="G1481" s="75">
        <v>2.6422764227642299E-2</v>
      </c>
      <c r="H1481" s="76">
        <v>2.07140591826041E-4</v>
      </c>
      <c r="I1481" s="75">
        <v>78.540316915755398</v>
      </c>
      <c r="J1481" s="75">
        <v>21.418624256901801</v>
      </c>
      <c r="K1481" s="77">
        <v>5.3192684931128303E-2</v>
      </c>
      <c r="L1481" s="75">
        <v>3.6837347872550099</v>
      </c>
      <c r="M1481" s="78">
        <v>0.48665141856145699</v>
      </c>
    </row>
    <row r="1482" spans="1:13">
      <c r="A1482" s="71">
        <v>2018</v>
      </c>
      <c r="B1482" s="72" t="s">
        <v>914</v>
      </c>
      <c r="C1482" s="73" t="s">
        <v>996</v>
      </c>
      <c r="D1482" s="9" t="s">
        <v>1595</v>
      </c>
      <c r="E1482" s="9" t="s">
        <v>1593</v>
      </c>
      <c r="F1482" s="74">
        <v>4579119</v>
      </c>
      <c r="G1482" s="75">
        <v>2.8662420382165599E-2</v>
      </c>
      <c r="H1482" s="76">
        <v>3.6243462767975699E-4</v>
      </c>
      <c r="I1482" s="75">
        <v>0.15155702771650501</v>
      </c>
      <c r="J1482" s="75">
        <v>4.3169231612194402E-2</v>
      </c>
      <c r="K1482" s="77">
        <v>7.5503657438209304E-2</v>
      </c>
      <c r="L1482" s="75">
        <v>3.4407703157087801</v>
      </c>
      <c r="M1482" s="78">
        <v>0.189301813008664</v>
      </c>
    </row>
    <row r="1483" spans="1:13">
      <c r="A1483" s="71">
        <v>2018</v>
      </c>
      <c r="B1483" s="80" t="s">
        <v>921</v>
      </c>
      <c r="C1483" s="73" t="s">
        <v>996</v>
      </c>
      <c r="D1483" s="9" t="s">
        <v>1595</v>
      </c>
      <c r="E1483" s="9" t="s">
        <v>1593</v>
      </c>
      <c r="F1483" s="74">
        <v>4579119</v>
      </c>
      <c r="G1483" s="75">
        <v>2.8662420382165599E-2</v>
      </c>
      <c r="H1483" s="76">
        <v>3.4464607797564498E-4</v>
      </c>
      <c r="I1483" s="75">
        <v>0.15548669011809901</v>
      </c>
      <c r="J1483" s="75">
        <v>4.42064866197764E-2</v>
      </c>
      <c r="K1483" s="77">
        <v>7.5773331937586799E-2</v>
      </c>
      <c r="L1483" s="75">
        <v>3.46262665935238</v>
      </c>
      <c r="M1483" s="78">
        <v>0.19924574332256001</v>
      </c>
    </row>
    <row r="1484" spans="1:13">
      <c r="A1484" s="79">
        <v>2017</v>
      </c>
      <c r="B1484" s="80" t="s">
        <v>921</v>
      </c>
      <c r="C1484" s="73" t="s">
        <v>1005</v>
      </c>
      <c r="D1484" s="9" t="s">
        <v>1596</v>
      </c>
      <c r="E1484" s="9" t="s">
        <v>1593</v>
      </c>
      <c r="F1484" s="74">
        <v>6444844</v>
      </c>
      <c r="G1484" s="75">
        <v>5.5555555555555601E-2</v>
      </c>
      <c r="H1484" s="76">
        <v>7.2969483604849901E-4</v>
      </c>
      <c r="I1484" s="75">
        <v>-0.14260437395318801</v>
      </c>
      <c r="J1484" s="75">
        <v>4.2541864608105197E-2</v>
      </c>
      <c r="K1484" s="77">
        <v>3.8264455849700701E-2</v>
      </c>
      <c r="L1484" s="75">
        <v>3.13685872717967</v>
      </c>
      <c r="M1484" s="78">
        <v>0.103679792694331</v>
      </c>
    </row>
    <row r="1485" spans="1:13">
      <c r="A1485" s="81">
        <v>2019</v>
      </c>
      <c r="B1485" s="80" t="s">
        <v>921</v>
      </c>
      <c r="C1485" s="73" t="s">
        <v>1027</v>
      </c>
      <c r="D1485" s="9" t="s">
        <v>1597</v>
      </c>
      <c r="E1485" s="9" t="s">
        <v>1593</v>
      </c>
      <c r="F1485" s="74">
        <v>6902595</v>
      </c>
      <c r="G1485" s="75">
        <v>2.4691358024691398E-2</v>
      </c>
      <c r="H1485" s="76">
        <v>6.5187836403972702E-4</v>
      </c>
      <c r="I1485" s="75">
        <v>3.8140079074507902</v>
      </c>
      <c r="J1485" s="75">
        <v>1.1294883581078501</v>
      </c>
      <c r="K1485" s="77">
        <v>4.58399200113776E-2</v>
      </c>
      <c r="L1485" s="75">
        <v>3.1858334330326601</v>
      </c>
      <c r="M1485" s="78">
        <v>0.35749721256934902</v>
      </c>
    </row>
    <row r="1486" spans="1:13">
      <c r="A1486" s="81">
        <v>2019</v>
      </c>
      <c r="B1486" s="80" t="s">
        <v>921</v>
      </c>
      <c r="C1486" s="73" t="s">
        <v>922</v>
      </c>
      <c r="D1486" s="9" t="s">
        <v>1597</v>
      </c>
      <c r="E1486" s="9" t="s">
        <v>1593</v>
      </c>
      <c r="F1486" s="74">
        <v>6902595</v>
      </c>
      <c r="G1486" s="75">
        <v>2.09302325581395E-2</v>
      </c>
      <c r="H1486" s="76">
        <v>6.5037941152023898E-4</v>
      </c>
      <c r="I1486" s="75">
        <v>2.54885509777223</v>
      </c>
      <c r="J1486" s="75">
        <v>0.75570289451780404</v>
      </c>
      <c r="K1486" s="77">
        <v>5.1536004592853499E-2</v>
      </c>
      <c r="L1486" s="75">
        <v>3.18683321526865</v>
      </c>
      <c r="M1486" s="78">
        <v>0.41396518756536399</v>
      </c>
    </row>
    <row r="1487" spans="1:13">
      <c r="A1487" s="81">
        <v>2019</v>
      </c>
      <c r="B1487" s="72" t="s">
        <v>914</v>
      </c>
      <c r="C1487" s="73" t="s">
        <v>922</v>
      </c>
      <c r="D1487" s="9" t="s">
        <v>1597</v>
      </c>
      <c r="E1487" s="9" t="s">
        <v>1593</v>
      </c>
      <c r="F1487" s="74">
        <v>6902595</v>
      </c>
      <c r="G1487" s="75">
        <v>2.09302325581395E-2</v>
      </c>
      <c r="H1487" s="76">
        <v>4.9278548012751905E-4</v>
      </c>
      <c r="I1487" s="75">
        <v>2.5657979559677901</v>
      </c>
      <c r="J1487" s="75">
        <v>0.74424123871426995</v>
      </c>
      <c r="K1487" s="77">
        <v>5.3781150094048602E-2</v>
      </c>
      <c r="L1487" s="75">
        <v>3.3073420970964702</v>
      </c>
      <c r="M1487" s="78">
        <v>0.419486933024658</v>
      </c>
    </row>
    <row r="1488" spans="1:13">
      <c r="A1488" s="81">
        <v>2019</v>
      </c>
      <c r="B1488" s="80" t="s">
        <v>921</v>
      </c>
      <c r="C1488" s="73" t="s">
        <v>915</v>
      </c>
      <c r="D1488" s="9" t="s">
        <v>1597</v>
      </c>
      <c r="E1488" s="9" t="s">
        <v>1593</v>
      </c>
      <c r="F1488" s="74">
        <v>6902595</v>
      </c>
      <c r="G1488" s="75">
        <v>2.4691358024691398E-2</v>
      </c>
      <c r="H1488" s="76">
        <v>3.6830783472574697E-4</v>
      </c>
      <c r="I1488" s="75">
        <v>194.85807923722101</v>
      </c>
      <c r="J1488" s="75">
        <v>55.295584588325298</v>
      </c>
      <c r="K1488" s="77">
        <v>4.9819567312586299E-2</v>
      </c>
      <c r="L1488" s="75">
        <v>3.4337890426385198</v>
      </c>
      <c r="M1488" s="78">
        <v>0.42189235246145002</v>
      </c>
    </row>
    <row r="1489" spans="1:13">
      <c r="A1489" s="81">
        <v>2019</v>
      </c>
      <c r="B1489" s="72" t="s">
        <v>914</v>
      </c>
      <c r="C1489" s="73" t="s">
        <v>930</v>
      </c>
      <c r="D1489" s="9" t="s">
        <v>1598</v>
      </c>
      <c r="E1489" s="9" t="s">
        <v>1593</v>
      </c>
      <c r="F1489" s="74">
        <v>7623960</v>
      </c>
      <c r="G1489" s="75">
        <v>7.0539419087136901E-2</v>
      </c>
      <c r="H1489" s="76">
        <v>6.5461374281131101E-4</v>
      </c>
      <c r="I1489" s="75">
        <v>8.5479892150463394E-2</v>
      </c>
      <c r="J1489" s="75">
        <v>2.53093909410586E-2</v>
      </c>
      <c r="K1489" s="77">
        <v>4.6228542248594399E-2</v>
      </c>
      <c r="L1489" s="75">
        <v>3.1840148814532099</v>
      </c>
      <c r="M1489" s="78">
        <v>0.118395248796825</v>
      </c>
    </row>
    <row r="1490" spans="1:13">
      <c r="A1490" s="81">
        <v>2019</v>
      </c>
      <c r="B1490" s="80" t="s">
        <v>921</v>
      </c>
      <c r="C1490" s="73" t="s">
        <v>930</v>
      </c>
      <c r="D1490" s="9" t="s">
        <v>1598</v>
      </c>
      <c r="E1490" s="9" t="s">
        <v>1593</v>
      </c>
      <c r="F1490" s="74">
        <v>7623960</v>
      </c>
      <c r="G1490" s="75">
        <v>7.0539419087136901E-2</v>
      </c>
      <c r="H1490" s="76">
        <v>4.8157054464442202E-4</v>
      </c>
      <c r="I1490" s="75">
        <v>8.6227389301396007E-2</v>
      </c>
      <c r="J1490" s="75">
        <v>2.49553007191777E-2</v>
      </c>
      <c r="K1490" s="77">
        <v>4.8332020709296798E-2</v>
      </c>
      <c r="L1490" s="75">
        <v>3.3173400846439298</v>
      </c>
      <c r="M1490" s="78">
        <v>0.120474967499634</v>
      </c>
    </row>
    <row r="1491" spans="1:13">
      <c r="A1491" s="81">
        <v>2019</v>
      </c>
      <c r="B1491" s="72" t="s">
        <v>914</v>
      </c>
      <c r="C1491" s="73" t="s">
        <v>932</v>
      </c>
      <c r="D1491" s="9" t="s">
        <v>1598</v>
      </c>
      <c r="E1491" s="9" t="s">
        <v>1593</v>
      </c>
      <c r="F1491" s="74">
        <v>7623960</v>
      </c>
      <c r="G1491" s="75">
        <v>6.9958847736625501E-2</v>
      </c>
      <c r="H1491" s="76">
        <v>2.7844708677626399E-4</v>
      </c>
      <c r="I1491" s="75">
        <v>8.9237568443848198E-2</v>
      </c>
      <c r="J1491" s="75">
        <v>2.4813251251258901E-2</v>
      </c>
      <c r="K1491" s="77">
        <v>5.1834065552730797E-2</v>
      </c>
      <c r="L1491" s="75">
        <v>3.5552573215113799</v>
      </c>
      <c r="M1491" s="78">
        <v>0.13754131935821001</v>
      </c>
    </row>
    <row r="1492" spans="1:13">
      <c r="A1492" s="81">
        <v>2019</v>
      </c>
      <c r="B1492" s="80" t="s">
        <v>921</v>
      </c>
      <c r="C1492" s="73" t="s">
        <v>932</v>
      </c>
      <c r="D1492" s="9" t="s">
        <v>1598</v>
      </c>
      <c r="E1492" s="9" t="s">
        <v>1593</v>
      </c>
      <c r="F1492" s="74">
        <v>7623960</v>
      </c>
      <c r="G1492" s="75">
        <v>6.9958847736625501E-2</v>
      </c>
      <c r="H1492" s="76">
        <v>1.90306233569318E-4</v>
      </c>
      <c r="I1492" s="75">
        <v>8.9211607187016595E-2</v>
      </c>
      <c r="J1492" s="75">
        <v>2.41972136099388E-2</v>
      </c>
      <c r="K1492" s="77">
        <v>5.4402092943559598E-2</v>
      </c>
      <c r="L1492" s="75">
        <v>3.7205469859619602</v>
      </c>
      <c r="M1492" s="78">
        <v>0.13746130314590899</v>
      </c>
    </row>
    <row r="1493" spans="1:13">
      <c r="A1493" s="81">
        <v>2019</v>
      </c>
      <c r="B1493" s="80" t="s">
        <v>921</v>
      </c>
      <c r="C1493" s="73" t="s">
        <v>936</v>
      </c>
      <c r="D1493" s="9" t="s">
        <v>1599</v>
      </c>
      <c r="E1493" s="9" t="s">
        <v>1593</v>
      </c>
      <c r="F1493" s="74">
        <v>12327090</v>
      </c>
      <c r="G1493" s="75">
        <v>2.28215767634855E-2</v>
      </c>
      <c r="H1493" s="76">
        <v>9.4925492468183399E-4</v>
      </c>
      <c r="I1493" s="75">
        <v>-5.6354582930055104</v>
      </c>
      <c r="J1493" s="75">
        <v>1.7201770108807499</v>
      </c>
      <c r="K1493" s="77">
        <v>4.3557258288459903E-2</v>
      </c>
      <c r="L1493" s="75">
        <v>3.0226171410866698</v>
      </c>
      <c r="M1493" s="78">
        <v>0.37469629750980199</v>
      </c>
    </row>
    <row r="1494" spans="1:13">
      <c r="A1494" s="81">
        <v>2019</v>
      </c>
      <c r="B1494" s="80" t="s">
        <v>921</v>
      </c>
      <c r="C1494" s="73" t="s">
        <v>936</v>
      </c>
      <c r="D1494" s="9" t="s">
        <v>1600</v>
      </c>
      <c r="E1494" s="9" t="s">
        <v>1593</v>
      </c>
      <c r="F1494" s="74">
        <v>12327145</v>
      </c>
      <c r="G1494" s="75">
        <v>2.28215767634855E-2</v>
      </c>
      <c r="H1494" s="76">
        <v>9.4925492468183399E-4</v>
      </c>
      <c r="I1494" s="75">
        <v>-5.6354582930055104</v>
      </c>
      <c r="J1494" s="75">
        <v>1.7201770108807499</v>
      </c>
      <c r="K1494" s="77">
        <v>4.3557258288459903E-2</v>
      </c>
      <c r="L1494" s="75">
        <v>3.0226171410866698</v>
      </c>
      <c r="M1494" s="78">
        <v>0.37469629750980199</v>
      </c>
    </row>
    <row r="1495" spans="1:13">
      <c r="A1495" s="71">
        <v>2018</v>
      </c>
      <c r="B1495" s="72" t="s">
        <v>914</v>
      </c>
      <c r="C1495" s="73" t="s">
        <v>930</v>
      </c>
      <c r="D1495" s="9" t="s">
        <v>1601</v>
      </c>
      <c r="E1495" s="9" t="s">
        <v>1593</v>
      </c>
      <c r="F1495" s="74">
        <v>14922823</v>
      </c>
      <c r="G1495" s="75">
        <v>5.14285714285714E-2</v>
      </c>
      <c r="H1495" s="76">
        <v>5.7864770748751904E-4</v>
      </c>
      <c r="I1495" s="75">
        <v>-0.106081253077646</v>
      </c>
      <c r="J1495" s="75">
        <v>3.12202027015866E-2</v>
      </c>
      <c r="K1495" s="77">
        <v>6.3844082175231701E-2</v>
      </c>
      <c r="L1495" s="75">
        <v>3.2375857631449301</v>
      </c>
      <c r="M1495" s="78">
        <v>1.27944225598391E-2</v>
      </c>
    </row>
    <row r="1496" spans="1:13">
      <c r="A1496" s="71">
        <v>2018</v>
      </c>
      <c r="B1496" s="80" t="s">
        <v>921</v>
      </c>
      <c r="C1496" s="73" t="s">
        <v>932</v>
      </c>
      <c r="D1496" s="9" t="s">
        <v>1601</v>
      </c>
      <c r="E1496" s="9" t="s">
        <v>1593</v>
      </c>
      <c r="F1496" s="74">
        <v>14922823</v>
      </c>
      <c r="G1496" s="75">
        <v>5.14285714285714E-2</v>
      </c>
      <c r="H1496" s="76">
        <v>4.8381665225948203E-5</v>
      </c>
      <c r="I1496" s="75">
        <v>-0.133603290943592</v>
      </c>
      <c r="J1496" s="75">
        <v>3.3586738765926299E-2</v>
      </c>
      <c r="K1496" s="77">
        <v>8.6451841100108007E-2</v>
      </c>
      <c r="L1496" s="75">
        <v>4.3153191879378703</v>
      </c>
      <c r="M1496" s="78">
        <v>1.70143374328111E-2</v>
      </c>
    </row>
    <row r="1497" spans="1:13">
      <c r="A1497" s="71">
        <v>2018</v>
      </c>
      <c r="B1497" s="80" t="s">
        <v>921</v>
      </c>
      <c r="C1497" s="73" t="s">
        <v>930</v>
      </c>
      <c r="D1497" s="9" t="s">
        <v>1601</v>
      </c>
      <c r="E1497" s="9" t="s">
        <v>1593</v>
      </c>
      <c r="F1497" s="74">
        <v>14922823</v>
      </c>
      <c r="G1497" s="75">
        <v>5.14285714285714E-2</v>
      </c>
      <c r="H1497" s="76">
        <v>2.7005678516322598E-5</v>
      </c>
      <c r="I1497" s="75">
        <v>-0.124044424346118</v>
      </c>
      <c r="J1497" s="75">
        <v>3.0240058334964199E-2</v>
      </c>
      <c r="K1497" s="77">
        <v>9.1672627318864205E-2</v>
      </c>
      <c r="L1497" s="75">
        <v>4.5685449066185599</v>
      </c>
      <c r="M1497" s="78">
        <v>1.7494353735333298E-2</v>
      </c>
    </row>
    <row r="1498" spans="1:13">
      <c r="A1498" s="71">
        <v>2018</v>
      </c>
      <c r="B1498" s="72" t="s">
        <v>914</v>
      </c>
      <c r="C1498" s="73" t="s">
        <v>930</v>
      </c>
      <c r="D1498" s="9" t="s">
        <v>1602</v>
      </c>
      <c r="E1498" s="9" t="s">
        <v>1593</v>
      </c>
      <c r="F1498" s="74">
        <v>14922824</v>
      </c>
      <c r="G1498" s="75">
        <v>5.14285714285714E-2</v>
      </c>
      <c r="H1498" s="76">
        <v>5.7864770748751904E-4</v>
      </c>
      <c r="I1498" s="75">
        <v>-0.106081253077646</v>
      </c>
      <c r="J1498" s="75">
        <v>3.12202027015866E-2</v>
      </c>
      <c r="K1498" s="77">
        <v>6.3844082175231701E-2</v>
      </c>
      <c r="L1498" s="75">
        <v>3.2375857631449301</v>
      </c>
      <c r="M1498" s="78">
        <v>1.3988568665424099E-2</v>
      </c>
    </row>
    <row r="1499" spans="1:13">
      <c r="A1499" s="71">
        <v>2018</v>
      </c>
      <c r="B1499" s="80" t="s">
        <v>921</v>
      </c>
      <c r="C1499" s="73" t="s">
        <v>932</v>
      </c>
      <c r="D1499" s="9" t="s">
        <v>1602</v>
      </c>
      <c r="E1499" s="9" t="s">
        <v>1593</v>
      </c>
      <c r="F1499" s="74">
        <v>14922824</v>
      </c>
      <c r="G1499" s="75">
        <v>5.14285714285714E-2</v>
      </c>
      <c r="H1499" s="76">
        <v>4.8381665225948203E-5</v>
      </c>
      <c r="I1499" s="75">
        <v>-0.133603290943592</v>
      </c>
      <c r="J1499" s="75">
        <v>3.3586738765926299E-2</v>
      </c>
      <c r="K1499" s="77">
        <v>8.6451841100108007E-2</v>
      </c>
      <c r="L1499" s="75">
        <v>4.3153191879378703</v>
      </c>
      <c r="M1499" s="78">
        <v>1.8602342259873499E-2</v>
      </c>
    </row>
    <row r="1500" spans="1:13">
      <c r="A1500" s="71">
        <v>2018</v>
      </c>
      <c r="B1500" s="80" t="s">
        <v>921</v>
      </c>
      <c r="C1500" s="73" t="s">
        <v>930</v>
      </c>
      <c r="D1500" s="9" t="s">
        <v>1602</v>
      </c>
      <c r="E1500" s="9" t="s">
        <v>1593</v>
      </c>
      <c r="F1500" s="74">
        <v>14922824</v>
      </c>
      <c r="G1500" s="75">
        <v>5.14285714285714E-2</v>
      </c>
      <c r="H1500" s="76">
        <v>2.7005678516322598E-5</v>
      </c>
      <c r="I1500" s="75">
        <v>-0.124044424346118</v>
      </c>
      <c r="J1500" s="75">
        <v>3.0240058334964199E-2</v>
      </c>
      <c r="K1500" s="77">
        <v>9.1672627318864205E-2</v>
      </c>
      <c r="L1500" s="75">
        <v>4.5685449066185599</v>
      </c>
      <c r="M1500" s="78">
        <v>1.9127160083964399E-2</v>
      </c>
    </row>
    <row r="1501" spans="1:13">
      <c r="A1501" s="71">
        <v>2018</v>
      </c>
      <c r="B1501" s="72" t="s">
        <v>914</v>
      </c>
      <c r="C1501" s="73" t="s">
        <v>930</v>
      </c>
      <c r="D1501" s="9" t="s">
        <v>1603</v>
      </c>
      <c r="E1501" s="9" t="s">
        <v>1593</v>
      </c>
      <c r="F1501" s="74">
        <v>14922885</v>
      </c>
      <c r="G1501" s="75">
        <v>4.57142857142857E-2</v>
      </c>
      <c r="H1501" s="76">
        <v>9.1685233967745295E-4</v>
      </c>
      <c r="I1501" s="75">
        <v>-0.106035837229014</v>
      </c>
      <c r="J1501" s="75">
        <v>3.2358584126737103E-2</v>
      </c>
      <c r="K1501" s="77">
        <v>5.9515783503209199E-2</v>
      </c>
      <c r="L1501" s="75">
        <v>3.0377006024182598</v>
      </c>
      <c r="M1501" s="78">
        <v>0.11711207780421599</v>
      </c>
    </row>
    <row r="1502" spans="1:13">
      <c r="A1502" s="71">
        <v>2018</v>
      </c>
      <c r="B1502" s="80" t="s">
        <v>921</v>
      </c>
      <c r="C1502" s="73" t="s">
        <v>932</v>
      </c>
      <c r="D1502" s="9" t="s">
        <v>1603</v>
      </c>
      <c r="E1502" s="9" t="s">
        <v>1593</v>
      </c>
      <c r="F1502" s="74">
        <v>14922885</v>
      </c>
      <c r="G1502" s="75">
        <v>4.57142857142857E-2</v>
      </c>
      <c r="H1502" s="76">
        <v>1.2374101511579999E-4</v>
      </c>
      <c r="I1502" s="75">
        <v>-0.13006067164937099</v>
      </c>
      <c r="J1502" s="75">
        <v>3.4514380444326601E-2</v>
      </c>
      <c r="K1502" s="77">
        <v>7.7938640044339799E-2</v>
      </c>
      <c r="L1502" s="75">
        <v>3.90748632554422</v>
      </c>
      <c r="M1502" s="78">
        <v>0.14771535879002401</v>
      </c>
    </row>
    <row r="1503" spans="1:13">
      <c r="A1503" s="71">
        <v>2018</v>
      </c>
      <c r="B1503" s="80" t="s">
        <v>921</v>
      </c>
      <c r="C1503" s="73" t="s">
        <v>930</v>
      </c>
      <c r="D1503" s="9" t="s">
        <v>1603</v>
      </c>
      <c r="E1503" s="9" t="s">
        <v>1593</v>
      </c>
      <c r="F1503" s="74">
        <v>14922885</v>
      </c>
      <c r="G1503" s="75">
        <v>4.57142857142857E-2</v>
      </c>
      <c r="H1503" s="76">
        <v>9.8864167860706394E-5</v>
      </c>
      <c r="I1503" s="75">
        <v>-0.11869325991282199</v>
      </c>
      <c r="J1503" s="75">
        <v>3.1075267095905999E-2</v>
      </c>
      <c r="K1503" s="77">
        <v>7.9984820724657499E-2</v>
      </c>
      <c r="L1503" s="75">
        <v>4.0049610847436297</v>
      </c>
      <c r="M1503" s="78">
        <v>0.146739982360864</v>
      </c>
    </row>
    <row r="1504" spans="1:13">
      <c r="A1504" s="79">
        <v>2017</v>
      </c>
      <c r="B1504" s="80" t="s">
        <v>921</v>
      </c>
      <c r="C1504" s="73" t="s">
        <v>919</v>
      </c>
      <c r="D1504" s="9" t="s">
        <v>1604</v>
      </c>
      <c r="E1504" s="9" t="s">
        <v>1593</v>
      </c>
      <c r="F1504" s="74">
        <v>16885744</v>
      </c>
      <c r="G1504" s="75">
        <v>0.38368055555555602</v>
      </c>
      <c r="H1504" s="76">
        <v>3.25727174618023E-4</v>
      </c>
      <c r="I1504" s="75">
        <v>2.05596957766359</v>
      </c>
      <c r="J1504" s="75">
        <v>0.57731374714116901</v>
      </c>
      <c r="K1504" s="77">
        <v>4.3081386768346698E-2</v>
      </c>
      <c r="L1504" s="75">
        <v>3.4871460078018899</v>
      </c>
      <c r="M1504" s="78">
        <v>3.7145624698138799E-2</v>
      </c>
    </row>
    <row r="1505" spans="1:13">
      <c r="A1505" s="79">
        <v>2017</v>
      </c>
      <c r="B1505" s="72" t="s">
        <v>914</v>
      </c>
      <c r="C1505" s="73" t="s">
        <v>919</v>
      </c>
      <c r="D1505" s="9" t="s">
        <v>1604</v>
      </c>
      <c r="E1505" s="9" t="s">
        <v>1593</v>
      </c>
      <c r="F1505" s="74">
        <v>16885744</v>
      </c>
      <c r="G1505" s="75">
        <v>0.38368055555555602</v>
      </c>
      <c r="H1505" s="76">
        <v>2.68928264627899E-4</v>
      </c>
      <c r="I1505" s="75">
        <v>2.04514347295189</v>
      </c>
      <c r="J1505" s="75">
        <v>0.56636276128851804</v>
      </c>
      <c r="K1505" s="77">
        <v>4.4266102017573597E-2</v>
      </c>
      <c r="L1505" s="75">
        <v>3.5703635505961802</v>
      </c>
      <c r="M1505" s="78">
        <v>3.6755459738849999E-2</v>
      </c>
    </row>
    <row r="1506" spans="1:13">
      <c r="A1506" s="79">
        <v>2017</v>
      </c>
      <c r="B1506" s="80" t="s">
        <v>921</v>
      </c>
      <c r="C1506" s="73" t="s">
        <v>919</v>
      </c>
      <c r="D1506" s="9" t="s">
        <v>1605</v>
      </c>
      <c r="E1506" s="9" t="s">
        <v>1593</v>
      </c>
      <c r="F1506" s="74">
        <v>17244156</v>
      </c>
      <c r="G1506" s="75">
        <v>0.210069444444444</v>
      </c>
      <c r="H1506" s="76">
        <v>7.39955604580597E-4</v>
      </c>
      <c r="I1506" s="75">
        <v>-2.83216037365032</v>
      </c>
      <c r="J1506" s="75">
        <v>0.84583437304822795</v>
      </c>
      <c r="K1506" s="77">
        <v>3.8180942780557399E-2</v>
      </c>
      <c r="L1506" s="75">
        <v>3.13079433603126</v>
      </c>
      <c r="M1506" s="78">
        <v>7.0998898941968897E-2</v>
      </c>
    </row>
    <row r="1507" spans="1:13">
      <c r="A1507" s="79">
        <v>2017</v>
      </c>
      <c r="B1507" s="80" t="s">
        <v>921</v>
      </c>
      <c r="C1507" s="73" t="s">
        <v>925</v>
      </c>
      <c r="D1507" s="9" t="s">
        <v>1606</v>
      </c>
      <c r="E1507" s="9" t="s">
        <v>1593</v>
      </c>
      <c r="F1507" s="74">
        <v>17892664</v>
      </c>
      <c r="G1507" s="75">
        <v>0.30284552845528501</v>
      </c>
      <c r="H1507" s="76">
        <v>9.7260305519868996E-4</v>
      </c>
      <c r="I1507" s="75">
        <v>0.78718621392133603</v>
      </c>
      <c r="J1507" s="75">
        <v>0.24072051074595799</v>
      </c>
      <c r="K1507" s="77">
        <v>4.2539107724442499E-2</v>
      </c>
      <c r="L1507" s="75">
        <v>3.0120643705339898</v>
      </c>
      <c r="M1507" s="78">
        <v>1.9715940286334999E-2</v>
      </c>
    </row>
    <row r="1508" spans="1:13">
      <c r="A1508" s="71">
        <v>2018</v>
      </c>
      <c r="B1508" s="72" t="s">
        <v>914</v>
      </c>
      <c r="C1508" s="73" t="s">
        <v>925</v>
      </c>
      <c r="D1508" s="9" t="s">
        <v>1607</v>
      </c>
      <c r="E1508" s="9" t="s">
        <v>1593</v>
      </c>
      <c r="F1508" s="74">
        <v>18165508</v>
      </c>
      <c r="G1508" s="75">
        <v>0.468152866242038</v>
      </c>
      <c r="H1508" s="76">
        <v>9.0681777016633704E-4</v>
      </c>
      <c r="I1508" s="75">
        <v>1.63092327569453</v>
      </c>
      <c r="J1508" s="75">
        <v>0.49792229845710501</v>
      </c>
      <c r="K1508" s="77">
        <v>6.6052606885656298E-2</v>
      </c>
      <c r="L1508" s="75">
        <v>3.0424799779482901</v>
      </c>
      <c r="M1508" s="78">
        <v>7.5413002758237493E-2</v>
      </c>
    </row>
    <row r="1509" spans="1:13">
      <c r="A1509" s="71">
        <v>2018</v>
      </c>
      <c r="B1509" s="80" t="s">
        <v>921</v>
      </c>
      <c r="C1509" s="73" t="s">
        <v>927</v>
      </c>
      <c r="D1509" s="9" t="s">
        <v>1607</v>
      </c>
      <c r="E1509" s="9" t="s">
        <v>1593</v>
      </c>
      <c r="F1509" s="74">
        <v>18165508</v>
      </c>
      <c r="G1509" s="75">
        <v>0.468152866242038</v>
      </c>
      <c r="H1509" s="76">
        <v>3.0828628464474301E-4</v>
      </c>
      <c r="I1509" s="75">
        <v>55.918358006987901</v>
      </c>
      <c r="J1509" s="75">
        <v>15.776054465852299</v>
      </c>
      <c r="K1509" s="77">
        <v>7.6904467551220906E-2</v>
      </c>
      <c r="L1509" s="75">
        <v>3.5110457961804098</v>
      </c>
      <c r="M1509" s="78">
        <v>9.2477307006179302E-2</v>
      </c>
    </row>
    <row r="1510" spans="1:13">
      <c r="A1510" s="71">
        <v>2018</v>
      </c>
      <c r="B1510" s="72" t="s">
        <v>914</v>
      </c>
      <c r="C1510" s="73" t="s">
        <v>927</v>
      </c>
      <c r="D1510" s="9" t="s">
        <v>1607</v>
      </c>
      <c r="E1510" s="9" t="s">
        <v>1593</v>
      </c>
      <c r="F1510" s="74">
        <v>18165508</v>
      </c>
      <c r="G1510" s="75">
        <v>0.468152866242038</v>
      </c>
      <c r="H1510" s="76">
        <v>1.1277124904458301E-4</v>
      </c>
      <c r="I1510" s="75">
        <v>58.0132304478973</v>
      </c>
      <c r="J1510" s="75">
        <v>15.314119159920001</v>
      </c>
      <c r="K1510" s="77">
        <v>8.7352072823710297E-2</v>
      </c>
      <c r="L1510" s="75">
        <v>3.94780160933183</v>
      </c>
      <c r="M1510" s="78">
        <v>9.9536061702939396E-2</v>
      </c>
    </row>
    <row r="1511" spans="1:13">
      <c r="A1511" s="71">
        <v>2018</v>
      </c>
      <c r="B1511" s="72" t="s">
        <v>914</v>
      </c>
      <c r="C1511" s="73" t="s">
        <v>918</v>
      </c>
      <c r="D1511" s="9" t="s">
        <v>1608</v>
      </c>
      <c r="E1511" s="9" t="s">
        <v>1593</v>
      </c>
      <c r="F1511" s="74">
        <v>18461615</v>
      </c>
      <c r="G1511" s="75">
        <v>2.2857142857142899E-2</v>
      </c>
      <c r="H1511" s="76">
        <v>7.4567120712773307E-5</v>
      </c>
      <c r="I1511" s="75">
        <v>5.86123847887447</v>
      </c>
      <c r="J1511" s="75">
        <v>1.50690881338242</v>
      </c>
      <c r="K1511" s="77">
        <v>8.2818920464861903E-2</v>
      </c>
      <c r="L1511" s="75">
        <v>4.1274526261556401</v>
      </c>
      <c r="M1511" s="78">
        <v>0.21244193268830799</v>
      </c>
    </row>
    <row r="1512" spans="1:13">
      <c r="A1512" s="71">
        <v>2018</v>
      </c>
      <c r="B1512" s="80" t="s">
        <v>921</v>
      </c>
      <c r="C1512" s="73" t="s">
        <v>918</v>
      </c>
      <c r="D1512" s="9" t="s">
        <v>1608</v>
      </c>
      <c r="E1512" s="9" t="s">
        <v>1593</v>
      </c>
      <c r="F1512" s="74">
        <v>18461615</v>
      </c>
      <c r="G1512" s="75">
        <v>2.2857142857142899E-2</v>
      </c>
      <c r="H1512" s="76">
        <v>5.6420043031813402E-5</v>
      </c>
      <c r="I1512" s="75">
        <v>6.0554358841664202</v>
      </c>
      <c r="J1512" s="75">
        <v>1.53519734449247</v>
      </c>
      <c r="K1512" s="77">
        <v>8.5067168135874602E-2</v>
      </c>
      <c r="L1512" s="75">
        <v>4.2485665869422302</v>
      </c>
      <c r="M1512" s="78">
        <v>0.226752602269749</v>
      </c>
    </row>
    <row r="1513" spans="1:13">
      <c r="A1513" s="79">
        <v>2017</v>
      </c>
      <c r="B1513" s="80" t="s">
        <v>921</v>
      </c>
      <c r="C1513" s="73" t="s">
        <v>996</v>
      </c>
      <c r="D1513" s="9" t="s">
        <v>1609</v>
      </c>
      <c r="E1513" s="9" t="s">
        <v>1593</v>
      </c>
      <c r="F1513" s="74">
        <v>19128253</v>
      </c>
      <c r="G1513" s="75">
        <v>7.9268292682926803E-2</v>
      </c>
      <c r="H1513" s="76">
        <v>9.7405221434495394E-5</v>
      </c>
      <c r="I1513" s="75">
        <v>7.9423379270987304E-2</v>
      </c>
      <c r="J1513" s="75">
        <v>2.0652846133009599E-2</v>
      </c>
      <c r="K1513" s="77">
        <v>5.83462325346931E-2</v>
      </c>
      <c r="L1513" s="75">
        <v>4.0114177620186204</v>
      </c>
      <c r="M1513" s="78">
        <v>4.1323123236079597E-2</v>
      </c>
    </row>
    <row r="1514" spans="1:13">
      <c r="A1514" s="79">
        <v>2017</v>
      </c>
      <c r="B1514" s="72" t="s">
        <v>914</v>
      </c>
      <c r="C1514" s="73" t="s">
        <v>996</v>
      </c>
      <c r="D1514" s="9" t="s">
        <v>1609</v>
      </c>
      <c r="E1514" s="9" t="s">
        <v>1593</v>
      </c>
      <c r="F1514" s="74">
        <v>19128253</v>
      </c>
      <c r="G1514" s="75">
        <v>7.9268292682926803E-2</v>
      </c>
      <c r="H1514" s="76">
        <v>7.0294718340507305E-5</v>
      </c>
      <c r="I1514" s="75">
        <v>8.2161156722182493E-2</v>
      </c>
      <c r="J1514" s="75">
        <v>2.0939947505320099E-2</v>
      </c>
      <c r="K1514" s="77">
        <v>6.0663609542824501E-2</v>
      </c>
      <c r="L1514" s="75">
        <v>4.1530773048769598</v>
      </c>
      <c r="M1514" s="78">
        <v>4.42210963605702E-2</v>
      </c>
    </row>
    <row r="1515" spans="1:13">
      <c r="A1515" s="71">
        <v>2018</v>
      </c>
      <c r="B1515" s="80" t="s">
        <v>921</v>
      </c>
      <c r="C1515" s="73" t="s">
        <v>933</v>
      </c>
      <c r="D1515" s="9" t="s">
        <v>1610</v>
      </c>
      <c r="E1515" s="9" t="s">
        <v>1593</v>
      </c>
      <c r="F1515" s="74">
        <v>19268251</v>
      </c>
      <c r="G1515" s="75">
        <v>0.35142857142857098</v>
      </c>
      <c r="H1515" s="76">
        <v>5.7879648239285398E-4</v>
      </c>
      <c r="I1515" s="75">
        <v>-38.645593466294898</v>
      </c>
      <c r="J1515" s="75">
        <v>11.387531389296299</v>
      </c>
      <c r="K1515" s="77">
        <v>6.3692793138748094E-2</v>
      </c>
      <c r="L1515" s="75">
        <v>3.2374741169483299</v>
      </c>
      <c r="M1515" s="78">
        <v>3.1646987668802501E-2</v>
      </c>
    </row>
    <row r="1516" spans="1:13">
      <c r="A1516" s="71">
        <v>2018</v>
      </c>
      <c r="B1516" s="72" t="s">
        <v>914</v>
      </c>
      <c r="C1516" s="73" t="s">
        <v>915</v>
      </c>
      <c r="D1516" s="9" t="s">
        <v>1611</v>
      </c>
      <c r="E1516" s="9" t="s">
        <v>1593</v>
      </c>
      <c r="F1516" s="74">
        <v>19503458</v>
      </c>
      <c r="G1516" s="75">
        <v>3.1428571428571403E-2</v>
      </c>
      <c r="H1516" s="76">
        <v>6.16799817102184E-4</v>
      </c>
      <c r="I1516" s="75">
        <v>116.516333318273</v>
      </c>
      <c r="J1516" s="75">
        <v>34.458805575326899</v>
      </c>
      <c r="K1516" s="77">
        <v>6.3244884611418195E-2</v>
      </c>
      <c r="L1516" s="75">
        <v>3.2098557637371301</v>
      </c>
      <c r="M1516" s="78">
        <v>0.19530832030451101</v>
      </c>
    </row>
    <row r="1517" spans="1:13">
      <c r="A1517" s="71">
        <v>2018</v>
      </c>
      <c r="B1517" s="72" t="s">
        <v>914</v>
      </c>
      <c r="C1517" s="73" t="s">
        <v>1027</v>
      </c>
      <c r="D1517" s="9" t="s">
        <v>1612</v>
      </c>
      <c r="E1517" s="9" t="s">
        <v>1593</v>
      </c>
      <c r="F1517" s="74">
        <v>19776112</v>
      </c>
      <c r="G1517" s="75">
        <v>0.28571428571428598</v>
      </c>
      <c r="H1517" s="76">
        <v>8.8170675928977895E-4</v>
      </c>
      <c r="I1517" s="75">
        <v>1.1692239572793299</v>
      </c>
      <c r="J1517" s="75">
        <v>0.35567434472220599</v>
      </c>
      <c r="K1517" s="77">
        <v>5.9884160991907499E-2</v>
      </c>
      <c r="L1517" s="75">
        <v>3.05467582983152</v>
      </c>
      <c r="M1517" s="78">
        <v>3.8303238878499998E-2</v>
      </c>
    </row>
    <row r="1518" spans="1:13">
      <c r="A1518" s="71">
        <v>2018</v>
      </c>
      <c r="B1518" s="80" t="s">
        <v>921</v>
      </c>
      <c r="C1518" s="73" t="s">
        <v>996</v>
      </c>
      <c r="D1518" s="9" t="s">
        <v>1612</v>
      </c>
      <c r="E1518" s="9" t="s">
        <v>1593</v>
      </c>
      <c r="F1518" s="74">
        <v>19776112</v>
      </c>
      <c r="G1518" s="75">
        <v>0.29617834394904502</v>
      </c>
      <c r="H1518" s="76">
        <v>8.6925389273774002E-4</v>
      </c>
      <c r="I1518" s="75">
        <v>5.4198919516638099E-2</v>
      </c>
      <c r="J1518" s="75">
        <v>1.6513362238360699E-2</v>
      </c>
      <c r="K1518" s="77">
        <v>6.6312669343881706E-2</v>
      </c>
      <c r="L1518" s="75">
        <v>3.0608533557603401</v>
      </c>
      <c r="M1518" s="78">
        <v>5.0204997768130401E-2</v>
      </c>
    </row>
    <row r="1519" spans="1:13">
      <c r="A1519" s="71">
        <v>2018</v>
      </c>
      <c r="B1519" s="72" t="s">
        <v>914</v>
      </c>
      <c r="C1519" s="73" t="s">
        <v>996</v>
      </c>
      <c r="D1519" s="9" t="s">
        <v>1612</v>
      </c>
      <c r="E1519" s="9" t="s">
        <v>1593</v>
      </c>
      <c r="F1519" s="74">
        <v>19776112</v>
      </c>
      <c r="G1519" s="75">
        <v>0.29617834394904502</v>
      </c>
      <c r="H1519" s="76">
        <v>5.2692688188348197E-4</v>
      </c>
      <c r="I1519" s="75">
        <v>5.3389117916683403E-2</v>
      </c>
      <c r="J1519" s="75">
        <v>1.56256109845638E-2</v>
      </c>
      <c r="K1519" s="77">
        <v>7.1661366442499097E-2</v>
      </c>
      <c r="L1519" s="75">
        <v>3.2782496447449998</v>
      </c>
      <c r="M1519" s="78">
        <v>4.8715951095368699E-2</v>
      </c>
    </row>
    <row r="1520" spans="1:13">
      <c r="A1520" s="71">
        <v>2018</v>
      </c>
      <c r="B1520" s="72" t="s">
        <v>914</v>
      </c>
      <c r="C1520" s="73" t="s">
        <v>1027</v>
      </c>
      <c r="D1520" s="9" t="s">
        <v>1613</v>
      </c>
      <c r="E1520" s="9" t="s">
        <v>1593</v>
      </c>
      <c r="F1520" s="74">
        <v>19776145</v>
      </c>
      <c r="G1520" s="75">
        <v>0.28571428571428598</v>
      </c>
      <c r="H1520" s="76">
        <v>8.8170675928977895E-4</v>
      </c>
      <c r="I1520" s="75">
        <v>1.1692239572793299</v>
      </c>
      <c r="J1520" s="75">
        <v>0.35567434472220599</v>
      </c>
      <c r="K1520" s="77">
        <v>5.9884160991907499E-2</v>
      </c>
      <c r="L1520" s="75">
        <v>3.05467582983152</v>
      </c>
      <c r="M1520" s="78">
        <v>4.1202635439907098E-2</v>
      </c>
    </row>
    <row r="1521" spans="1:13">
      <c r="A1521" s="71">
        <v>2018</v>
      </c>
      <c r="B1521" s="80" t="s">
        <v>921</v>
      </c>
      <c r="C1521" s="73" t="s">
        <v>996</v>
      </c>
      <c r="D1521" s="9" t="s">
        <v>1613</v>
      </c>
      <c r="E1521" s="9" t="s">
        <v>1593</v>
      </c>
      <c r="F1521" s="74">
        <v>19776145</v>
      </c>
      <c r="G1521" s="75">
        <v>0.29617834394904502</v>
      </c>
      <c r="H1521" s="76">
        <v>8.6925389273774002E-4</v>
      </c>
      <c r="I1521" s="75">
        <v>5.4198919516638099E-2</v>
      </c>
      <c r="J1521" s="75">
        <v>1.6513362238360699E-2</v>
      </c>
      <c r="K1521" s="77">
        <v>6.6312669343881706E-2</v>
      </c>
      <c r="L1521" s="75">
        <v>3.0608533557603401</v>
      </c>
      <c r="M1521" s="78">
        <v>5.47435565281046E-2</v>
      </c>
    </row>
    <row r="1522" spans="1:13">
      <c r="A1522" s="71">
        <v>2018</v>
      </c>
      <c r="B1522" s="72" t="s">
        <v>914</v>
      </c>
      <c r="C1522" s="73" t="s">
        <v>996</v>
      </c>
      <c r="D1522" s="9" t="s">
        <v>1613</v>
      </c>
      <c r="E1522" s="9" t="s">
        <v>1593</v>
      </c>
      <c r="F1522" s="74">
        <v>19776145</v>
      </c>
      <c r="G1522" s="75">
        <v>0.29617834394904502</v>
      </c>
      <c r="H1522" s="76">
        <v>5.2692688188348197E-4</v>
      </c>
      <c r="I1522" s="75">
        <v>5.3389117916683403E-2</v>
      </c>
      <c r="J1522" s="75">
        <v>1.56256109845638E-2</v>
      </c>
      <c r="K1522" s="77">
        <v>7.1661366442499097E-2</v>
      </c>
      <c r="L1522" s="75">
        <v>3.2782496447449998</v>
      </c>
      <c r="M1522" s="78">
        <v>5.3119899236458101E-2</v>
      </c>
    </row>
    <row r="1523" spans="1:13">
      <c r="A1523" s="71">
        <v>2018</v>
      </c>
      <c r="B1523" s="72" t="s">
        <v>914</v>
      </c>
      <c r="C1523" s="73" t="s">
        <v>933</v>
      </c>
      <c r="D1523" s="9" t="s">
        <v>1614</v>
      </c>
      <c r="E1523" s="9" t="s">
        <v>1593</v>
      </c>
      <c r="F1523" s="74">
        <v>19915921</v>
      </c>
      <c r="G1523" s="75">
        <v>0.13714285714285701</v>
      </c>
      <c r="H1523" s="76">
        <v>9.1310466123029098E-4</v>
      </c>
      <c r="I1523" s="75">
        <v>-50.876492718671699</v>
      </c>
      <c r="J1523" s="75">
        <v>15.520609489546899</v>
      </c>
      <c r="K1523" s="77">
        <v>5.9554392497164099E-2</v>
      </c>
      <c r="L1523" s="75">
        <v>3.0394794402206902</v>
      </c>
      <c r="M1523" s="78">
        <v>8.5547569512700303E-2</v>
      </c>
    </row>
    <row r="1524" spans="1:13">
      <c r="A1524" s="71">
        <v>2018</v>
      </c>
      <c r="B1524" s="72" t="s">
        <v>914</v>
      </c>
      <c r="C1524" s="73" t="s">
        <v>933</v>
      </c>
      <c r="D1524" s="9" t="s">
        <v>1615</v>
      </c>
      <c r="E1524" s="9" t="s">
        <v>1593</v>
      </c>
      <c r="F1524" s="74">
        <v>19915927</v>
      </c>
      <c r="G1524" s="75">
        <v>0.13714285714285701</v>
      </c>
      <c r="H1524" s="76">
        <v>9.1310466123029098E-4</v>
      </c>
      <c r="I1524" s="75">
        <v>-50.876492718671699</v>
      </c>
      <c r="J1524" s="75">
        <v>15.520609489546899</v>
      </c>
      <c r="K1524" s="77">
        <v>5.9554392497164099E-2</v>
      </c>
      <c r="L1524" s="75">
        <v>3.0394794402206902</v>
      </c>
      <c r="M1524" s="78">
        <v>8.5547569512700303E-2</v>
      </c>
    </row>
    <row r="1525" spans="1:13">
      <c r="A1525" s="79">
        <v>2017</v>
      </c>
      <c r="B1525" s="72" t="s">
        <v>914</v>
      </c>
      <c r="C1525" s="73" t="s">
        <v>1005</v>
      </c>
      <c r="D1525" s="9" t="s">
        <v>1616</v>
      </c>
      <c r="E1525" s="9" t="s">
        <v>1593</v>
      </c>
      <c r="F1525" s="74">
        <v>20073481</v>
      </c>
      <c r="G1525" s="75">
        <v>0.20833333333333301</v>
      </c>
      <c r="H1525" s="76">
        <v>7.8504559026278998E-4</v>
      </c>
      <c r="I1525" s="75">
        <v>7.5825767612639802E-2</v>
      </c>
      <c r="J1525" s="75">
        <v>2.2744275452877501E-2</v>
      </c>
      <c r="K1525" s="77">
        <v>3.7856786100831402E-2</v>
      </c>
      <c r="L1525" s="75">
        <v>3.1051051215673202</v>
      </c>
      <c r="M1525" s="78">
        <v>2.29295185719109E-2</v>
      </c>
    </row>
    <row r="1526" spans="1:13">
      <c r="A1526" s="79">
        <v>2017</v>
      </c>
      <c r="B1526" s="72" t="s">
        <v>914</v>
      </c>
      <c r="C1526" s="73" t="s">
        <v>1005</v>
      </c>
      <c r="D1526" s="9" t="s">
        <v>1617</v>
      </c>
      <c r="E1526" s="9" t="s">
        <v>1593</v>
      </c>
      <c r="F1526" s="74">
        <v>20073501</v>
      </c>
      <c r="G1526" s="75">
        <v>0.210069444444444</v>
      </c>
      <c r="H1526" s="76">
        <v>7.9854821951633496E-4</v>
      </c>
      <c r="I1526" s="75">
        <v>7.5727305386988797E-2</v>
      </c>
      <c r="J1526" s="75">
        <v>2.27460654222836E-2</v>
      </c>
      <c r="K1526" s="77">
        <v>3.7754583112526698E-2</v>
      </c>
      <c r="L1526" s="75">
        <v>3.09769885430623</v>
      </c>
      <c r="M1526" s="78">
        <v>5.4075850560553397E-2</v>
      </c>
    </row>
    <row r="1527" spans="1:13">
      <c r="A1527" s="79">
        <v>2017</v>
      </c>
      <c r="B1527" s="72" t="s">
        <v>914</v>
      </c>
      <c r="C1527" s="73" t="s">
        <v>1005</v>
      </c>
      <c r="D1527" s="9" t="s">
        <v>1618</v>
      </c>
      <c r="E1527" s="9" t="s">
        <v>1593</v>
      </c>
      <c r="F1527" s="74">
        <v>20073574</v>
      </c>
      <c r="G1527" s="75">
        <v>0.211805555555556</v>
      </c>
      <c r="H1527" s="76">
        <v>8.7822421419116203E-4</v>
      </c>
      <c r="I1527" s="75">
        <v>7.4552678150398094E-2</v>
      </c>
      <c r="J1527" s="75">
        <v>2.2567558112409999E-2</v>
      </c>
      <c r="K1527" s="77">
        <v>3.7184537436251497E-2</v>
      </c>
      <c r="L1527" s="75">
        <v>3.0563945928014</v>
      </c>
      <c r="M1527" s="78">
        <v>1.1865284792158501E-2</v>
      </c>
    </row>
    <row r="1528" spans="1:13">
      <c r="A1528" s="81">
        <v>2019</v>
      </c>
      <c r="B1528" s="80" t="s">
        <v>921</v>
      </c>
      <c r="C1528" s="73" t="s">
        <v>948</v>
      </c>
      <c r="D1528" s="9" t="s">
        <v>1619</v>
      </c>
      <c r="E1528" s="9" t="s">
        <v>1593</v>
      </c>
      <c r="F1528" s="74">
        <v>22323594</v>
      </c>
      <c r="G1528" s="75">
        <v>0.144186046511628</v>
      </c>
      <c r="H1528" s="76">
        <v>2.6303516929214801E-4</v>
      </c>
      <c r="I1528" s="75">
        <v>3.0946484569547299</v>
      </c>
      <c r="J1528" s="75">
        <v>0.85911499497605703</v>
      </c>
      <c r="K1528" s="77">
        <v>5.8565590208159497E-2</v>
      </c>
      <c r="L1528" s="75">
        <v>3.5799861799955299</v>
      </c>
      <c r="M1528" s="78">
        <v>2.5525910842711198E-2</v>
      </c>
    </row>
    <row r="1529" spans="1:13">
      <c r="A1529" s="81">
        <v>2019</v>
      </c>
      <c r="B1529" s="72" t="s">
        <v>914</v>
      </c>
      <c r="C1529" s="73" t="s">
        <v>948</v>
      </c>
      <c r="D1529" s="9" t="s">
        <v>1619</v>
      </c>
      <c r="E1529" s="9" t="s">
        <v>1593</v>
      </c>
      <c r="F1529" s="74">
        <v>22323594</v>
      </c>
      <c r="G1529" s="75">
        <v>0.144186046511628</v>
      </c>
      <c r="H1529" s="76">
        <v>6.3773031530364393E-5</v>
      </c>
      <c r="I1529" s="75">
        <v>3.38230869016575</v>
      </c>
      <c r="J1529" s="75">
        <v>0.85885690022865302</v>
      </c>
      <c r="K1529" s="77">
        <v>6.9594774313945604E-2</v>
      </c>
      <c r="L1529" s="75">
        <v>4.1953629377937398</v>
      </c>
      <c r="M1529" s="78">
        <v>3.0491942191122199E-2</v>
      </c>
    </row>
    <row r="1530" spans="1:13">
      <c r="A1530" s="71">
        <v>2018</v>
      </c>
      <c r="B1530" s="80" t="s">
        <v>921</v>
      </c>
      <c r="C1530" s="73" t="s">
        <v>925</v>
      </c>
      <c r="D1530" s="9" t="s">
        <v>1620</v>
      </c>
      <c r="E1530" s="9" t="s">
        <v>1593</v>
      </c>
      <c r="F1530" s="74">
        <v>23578570</v>
      </c>
      <c r="G1530" s="75">
        <v>3.8216560509554097E-2</v>
      </c>
      <c r="H1530" s="76">
        <v>7.87237764812137E-4</v>
      </c>
      <c r="I1530" s="75">
        <v>4.3047345297592896</v>
      </c>
      <c r="J1530" s="75">
        <v>1.30125001429125</v>
      </c>
      <c r="K1530" s="77">
        <v>6.7332231419449301E-2</v>
      </c>
      <c r="L1530" s="75">
        <v>3.1038940804098898</v>
      </c>
      <c r="M1530" s="78">
        <v>0.19562085030617299</v>
      </c>
    </row>
    <row r="1531" spans="1:13">
      <c r="A1531" s="71">
        <v>2018</v>
      </c>
      <c r="B1531" s="72" t="s">
        <v>914</v>
      </c>
      <c r="C1531" s="73" t="s">
        <v>927</v>
      </c>
      <c r="D1531" s="9" t="s">
        <v>1620</v>
      </c>
      <c r="E1531" s="9" t="s">
        <v>1593</v>
      </c>
      <c r="F1531" s="74">
        <v>23578570</v>
      </c>
      <c r="G1531" s="75">
        <v>3.8216560509554097E-2</v>
      </c>
      <c r="H1531" s="76">
        <v>6.3618275387724297E-4</v>
      </c>
      <c r="I1531" s="75">
        <v>134.093291714613</v>
      </c>
      <c r="J1531" s="75">
        <v>39.809059676256602</v>
      </c>
      <c r="K1531" s="77">
        <v>6.9719161584606407E-2</v>
      </c>
      <c r="L1531" s="75">
        <v>3.19641810825203</v>
      </c>
      <c r="M1531" s="78">
        <v>0.19800842991148501</v>
      </c>
    </row>
    <row r="1532" spans="1:13">
      <c r="A1532" s="71">
        <v>2018</v>
      </c>
      <c r="B1532" s="80" t="s">
        <v>921</v>
      </c>
      <c r="C1532" s="73" t="s">
        <v>927</v>
      </c>
      <c r="D1532" s="9" t="s">
        <v>1620</v>
      </c>
      <c r="E1532" s="9" t="s">
        <v>1593</v>
      </c>
      <c r="F1532" s="74">
        <v>23578570</v>
      </c>
      <c r="G1532" s="75">
        <v>3.8216560509554097E-2</v>
      </c>
      <c r="H1532" s="76">
        <v>1.3543367454999701E-4</v>
      </c>
      <c r="I1532" s="75">
        <v>148.89508362584601</v>
      </c>
      <c r="J1532" s="75">
        <v>39.824760881048</v>
      </c>
      <c r="K1532" s="77">
        <v>8.5185310217992596E-2</v>
      </c>
      <c r="L1532" s="75">
        <v>3.8682733382141201</v>
      </c>
      <c r="M1532" s="78">
        <v>0.244135138526269</v>
      </c>
    </row>
    <row r="1533" spans="1:13">
      <c r="A1533" s="71">
        <v>2018</v>
      </c>
      <c r="B1533" s="72" t="s">
        <v>914</v>
      </c>
      <c r="C1533" s="73" t="s">
        <v>927</v>
      </c>
      <c r="D1533" s="9" t="s">
        <v>1621</v>
      </c>
      <c r="E1533" s="9" t="s">
        <v>1593</v>
      </c>
      <c r="F1533" s="74">
        <v>23578650</v>
      </c>
      <c r="G1533" s="75">
        <v>3.5031847133758003E-2</v>
      </c>
      <c r="H1533" s="76">
        <v>9.8828237871217408E-4</v>
      </c>
      <c r="I1533" s="75">
        <v>135.969047903399</v>
      </c>
      <c r="J1533" s="75">
        <v>41.804601362310201</v>
      </c>
      <c r="K1533" s="77">
        <v>6.5160291122005207E-2</v>
      </c>
      <c r="L1533" s="75">
        <v>3.00511894813028</v>
      </c>
      <c r="M1533" s="78">
        <v>0.33403469753413001</v>
      </c>
    </row>
    <row r="1534" spans="1:13">
      <c r="A1534" s="71">
        <v>2018</v>
      </c>
      <c r="B1534" s="80" t="s">
        <v>921</v>
      </c>
      <c r="C1534" s="73" t="s">
        <v>927</v>
      </c>
      <c r="D1534" s="9" t="s">
        <v>1621</v>
      </c>
      <c r="E1534" s="9" t="s">
        <v>1593</v>
      </c>
      <c r="F1534" s="74">
        <v>23578650</v>
      </c>
      <c r="G1534" s="75">
        <v>3.5031847133758003E-2</v>
      </c>
      <c r="H1534" s="76">
        <v>3.21682670659426E-4</v>
      </c>
      <c r="I1534" s="75">
        <v>147.85524154957699</v>
      </c>
      <c r="J1534" s="75">
        <v>41.836185138150903</v>
      </c>
      <c r="K1534" s="77">
        <v>7.6473141739227396E-2</v>
      </c>
      <c r="L1534" s="75">
        <v>3.4925723343100299</v>
      </c>
      <c r="M1534" s="78">
        <v>0.39498892462754998</v>
      </c>
    </row>
    <row r="1535" spans="1:13">
      <c r="A1535" s="71">
        <v>2018</v>
      </c>
      <c r="B1535" s="72" t="s">
        <v>914</v>
      </c>
      <c r="C1535" s="73" t="s">
        <v>927</v>
      </c>
      <c r="D1535" s="9" t="s">
        <v>1622</v>
      </c>
      <c r="E1535" s="9" t="s">
        <v>1593</v>
      </c>
      <c r="F1535" s="74">
        <v>23578659</v>
      </c>
      <c r="G1535" s="75">
        <v>4.1401273885350302E-2</v>
      </c>
      <c r="H1535" s="76">
        <v>9.1840339210727095E-4</v>
      </c>
      <c r="I1535" s="75">
        <v>120.986991920427</v>
      </c>
      <c r="J1535" s="75">
        <v>36.975579694118302</v>
      </c>
      <c r="K1535" s="77">
        <v>6.5920983817439494E-2</v>
      </c>
      <c r="L1535" s="75">
        <v>3.0369665208838699</v>
      </c>
      <c r="M1535" s="78">
        <v>0.43994977099135502</v>
      </c>
    </row>
    <row r="1536" spans="1:13">
      <c r="A1536" s="71">
        <v>2018</v>
      </c>
      <c r="B1536" s="80" t="s">
        <v>921</v>
      </c>
      <c r="C1536" s="73" t="s">
        <v>927</v>
      </c>
      <c r="D1536" s="9" t="s">
        <v>1622</v>
      </c>
      <c r="E1536" s="9" t="s">
        <v>1593</v>
      </c>
      <c r="F1536" s="74">
        <v>23578659</v>
      </c>
      <c r="G1536" s="75">
        <v>4.1401273885350302E-2</v>
      </c>
      <c r="H1536" s="76">
        <v>2.27074597945945E-4</v>
      </c>
      <c r="I1536" s="75">
        <v>133.83508987798299</v>
      </c>
      <c r="J1536" s="75">
        <v>36.991026060117598</v>
      </c>
      <c r="K1536" s="77">
        <v>7.9995992347119196E-2</v>
      </c>
      <c r="L1536" s="75">
        <v>3.6438314460926202</v>
      </c>
      <c r="M1536" s="78">
        <v>0.53835125233228098</v>
      </c>
    </row>
    <row r="1537" spans="1:13">
      <c r="A1537" s="79">
        <v>2017</v>
      </c>
      <c r="B1537" s="72" t="s">
        <v>914</v>
      </c>
      <c r="C1537" s="73" t="s">
        <v>925</v>
      </c>
      <c r="D1537" s="9" t="s">
        <v>1623</v>
      </c>
      <c r="E1537" s="9" t="s">
        <v>1593</v>
      </c>
      <c r="F1537" s="74">
        <v>26011230</v>
      </c>
      <c r="G1537" s="75">
        <v>4.6747967479674801E-2</v>
      </c>
      <c r="H1537" s="76">
        <v>6.2121823097949398E-4</v>
      </c>
      <c r="I1537" s="75">
        <v>1.7738219681693499</v>
      </c>
      <c r="J1537" s="75">
        <v>0.52297046852066198</v>
      </c>
      <c r="K1537" s="77">
        <v>4.56893604200364E-2</v>
      </c>
      <c r="L1537" s="75">
        <v>3.20675580745473</v>
      </c>
      <c r="M1537" s="78">
        <v>8.36160609127201E-2</v>
      </c>
    </row>
    <row r="1538" spans="1:13">
      <c r="A1538" s="79">
        <v>2017</v>
      </c>
      <c r="B1538" s="80" t="s">
        <v>921</v>
      </c>
      <c r="C1538" s="73" t="s">
        <v>925</v>
      </c>
      <c r="D1538" s="9" t="s">
        <v>1623</v>
      </c>
      <c r="E1538" s="9" t="s">
        <v>1593</v>
      </c>
      <c r="F1538" s="74">
        <v>26011230</v>
      </c>
      <c r="G1538" s="75">
        <v>4.6747967479674801E-2</v>
      </c>
      <c r="H1538" s="76">
        <v>5.1913211076018699E-5</v>
      </c>
      <c r="I1538" s="75">
        <v>2.0259710766021701</v>
      </c>
      <c r="J1538" s="75">
        <v>0.50796588957839905</v>
      </c>
      <c r="K1538" s="77">
        <v>6.2617588451310394E-2</v>
      </c>
      <c r="L1538" s="75">
        <v>4.2847221071360799</v>
      </c>
      <c r="M1538" s="78">
        <v>0.10907773919784</v>
      </c>
    </row>
    <row r="1539" spans="1:13">
      <c r="A1539" s="79">
        <v>2017</v>
      </c>
      <c r="B1539" s="80" t="s">
        <v>921</v>
      </c>
      <c r="C1539" s="73" t="s">
        <v>925</v>
      </c>
      <c r="D1539" s="9" t="s">
        <v>1624</v>
      </c>
      <c r="E1539" s="9" t="s">
        <v>1593</v>
      </c>
      <c r="F1539" s="74">
        <v>26011303</v>
      </c>
      <c r="G1539" s="75">
        <v>6.3008130081300795E-2</v>
      </c>
      <c r="H1539" s="76">
        <v>1.96593118233318E-4</v>
      </c>
      <c r="I1539" s="75">
        <v>1.62722157061495</v>
      </c>
      <c r="J1539" s="75">
        <v>0.44223010394342899</v>
      </c>
      <c r="K1539" s="77">
        <v>5.3550701257504302E-2</v>
      </c>
      <c r="L1539" s="75">
        <v>3.70643168877044</v>
      </c>
      <c r="M1539" s="78">
        <v>0.103050521284963</v>
      </c>
    </row>
    <row r="1540" spans="1:13">
      <c r="A1540" s="79">
        <v>2017</v>
      </c>
      <c r="B1540" s="72" t="s">
        <v>914</v>
      </c>
      <c r="C1540" s="73" t="s">
        <v>925</v>
      </c>
      <c r="D1540" s="9" t="s">
        <v>1624</v>
      </c>
      <c r="E1540" s="9" t="s">
        <v>1593</v>
      </c>
      <c r="F1540" s="74">
        <v>26011303</v>
      </c>
      <c r="G1540" s="75">
        <v>6.3008130081300795E-2</v>
      </c>
      <c r="H1540" s="76">
        <v>1.8581795487510801E-4</v>
      </c>
      <c r="I1540" s="75">
        <v>1.6883728334324399</v>
      </c>
      <c r="J1540" s="75">
        <v>0.456823683773251</v>
      </c>
      <c r="K1540" s="77">
        <v>5.4013538960165801E-2</v>
      </c>
      <c r="L1540" s="75">
        <v>3.7309123241075</v>
      </c>
      <c r="M1540" s="78">
        <v>0.110941368519806</v>
      </c>
    </row>
    <row r="1541" spans="1:13">
      <c r="A1541" s="79">
        <v>2017</v>
      </c>
      <c r="B1541" s="72" t="s">
        <v>914</v>
      </c>
      <c r="C1541" s="73" t="s">
        <v>1005</v>
      </c>
      <c r="D1541" s="9" t="s">
        <v>1625</v>
      </c>
      <c r="E1541" s="9" t="s">
        <v>1593</v>
      </c>
      <c r="F1541" s="74">
        <v>26700009</v>
      </c>
      <c r="G1541" s="75">
        <v>7.2916666666666699E-2</v>
      </c>
      <c r="H1541" s="76">
        <v>7.63881716871862E-4</v>
      </c>
      <c r="I1541" s="75">
        <v>-0.129273743387118</v>
      </c>
      <c r="J1541" s="75">
        <v>3.8690991596251001E-2</v>
      </c>
      <c r="K1541" s="77">
        <v>3.8020561358497303E-2</v>
      </c>
      <c r="L1541" s="75">
        <v>3.1169738844698802</v>
      </c>
      <c r="M1541" s="78">
        <v>3.2216741834544801E-2</v>
      </c>
    </row>
    <row r="1542" spans="1:13">
      <c r="A1542" s="79">
        <v>2017</v>
      </c>
      <c r="B1542" s="80" t="s">
        <v>921</v>
      </c>
      <c r="C1542" s="73" t="s">
        <v>1005</v>
      </c>
      <c r="D1542" s="9" t="s">
        <v>1625</v>
      </c>
      <c r="E1542" s="9" t="s">
        <v>1593</v>
      </c>
      <c r="F1542" s="74">
        <v>26700009</v>
      </c>
      <c r="G1542" s="75">
        <v>7.2916666666666699E-2</v>
      </c>
      <c r="H1542" s="76">
        <v>2.74031790187272E-4</v>
      </c>
      <c r="I1542" s="75">
        <v>-0.14759631486491001</v>
      </c>
      <c r="J1542" s="75">
        <v>4.0947237312305401E-2</v>
      </c>
      <c r="K1542" s="77">
        <v>4.4111296548204199E-2</v>
      </c>
      <c r="L1542" s="75">
        <v>3.5621990521356302</v>
      </c>
      <c r="M1542" s="78">
        <v>4.1996393446207501E-2</v>
      </c>
    </row>
    <row r="1543" spans="1:13">
      <c r="A1543" s="79">
        <v>2017</v>
      </c>
      <c r="B1543" s="72" t="s">
        <v>914</v>
      </c>
      <c r="C1543" s="73" t="s">
        <v>1005</v>
      </c>
      <c r="D1543" s="9" t="s">
        <v>1626</v>
      </c>
      <c r="E1543" s="9" t="s">
        <v>1593</v>
      </c>
      <c r="F1543" s="74">
        <v>26700041</v>
      </c>
      <c r="G1543" s="75">
        <v>7.2916666666666699E-2</v>
      </c>
      <c r="H1543" s="76">
        <v>7.63881716871862E-4</v>
      </c>
      <c r="I1543" s="75">
        <v>-0.129273743387118</v>
      </c>
      <c r="J1543" s="75">
        <v>3.8690991596251001E-2</v>
      </c>
      <c r="K1543" s="77">
        <v>3.8020561358497303E-2</v>
      </c>
      <c r="L1543" s="75">
        <v>3.1169738844698802</v>
      </c>
      <c r="M1543" s="78">
        <v>5.4259775721338499E-2</v>
      </c>
    </row>
    <row r="1544" spans="1:13">
      <c r="A1544" s="79">
        <v>2017</v>
      </c>
      <c r="B1544" s="80" t="s">
        <v>921</v>
      </c>
      <c r="C1544" s="73" t="s">
        <v>1005</v>
      </c>
      <c r="D1544" s="9" t="s">
        <v>1626</v>
      </c>
      <c r="E1544" s="9" t="s">
        <v>1593</v>
      </c>
      <c r="F1544" s="74">
        <v>26700041</v>
      </c>
      <c r="G1544" s="75">
        <v>7.2916666666666699E-2</v>
      </c>
      <c r="H1544" s="76">
        <v>2.74031790187272E-4</v>
      </c>
      <c r="I1544" s="75">
        <v>-0.14759631486491001</v>
      </c>
      <c r="J1544" s="75">
        <v>4.0947237312305401E-2</v>
      </c>
      <c r="K1544" s="77">
        <v>4.4111296548204199E-2</v>
      </c>
      <c r="L1544" s="75">
        <v>3.5621990521356302</v>
      </c>
      <c r="M1544" s="78">
        <v>7.0730767909402206E-2</v>
      </c>
    </row>
    <row r="1545" spans="1:13">
      <c r="A1545" s="79">
        <v>2017</v>
      </c>
      <c r="B1545" s="72" t="s">
        <v>914</v>
      </c>
      <c r="C1545" s="73" t="s">
        <v>1005</v>
      </c>
      <c r="D1545" s="9" t="s">
        <v>1627</v>
      </c>
      <c r="E1545" s="9" t="s">
        <v>1593</v>
      </c>
      <c r="F1545" s="74">
        <v>26700105</v>
      </c>
      <c r="G1545" s="75">
        <v>9.2013888888888895E-2</v>
      </c>
      <c r="H1545" s="76">
        <v>9.2844840105683597E-4</v>
      </c>
      <c r="I1545" s="75">
        <v>-0.12122917359860701</v>
      </c>
      <c r="J1545" s="75">
        <v>3.68656103639836E-2</v>
      </c>
      <c r="K1545" s="77">
        <v>3.6851159577650602E-2</v>
      </c>
      <c r="L1545" s="75">
        <v>3.0322422273673602</v>
      </c>
      <c r="M1545" s="78">
        <v>4.6681313850228702E-2</v>
      </c>
    </row>
    <row r="1546" spans="1:13">
      <c r="A1546" s="79">
        <v>2017</v>
      </c>
      <c r="B1546" s="80" t="s">
        <v>921</v>
      </c>
      <c r="C1546" s="73" t="s">
        <v>1005</v>
      </c>
      <c r="D1546" s="9" t="s">
        <v>1627</v>
      </c>
      <c r="E1546" s="9" t="s">
        <v>1593</v>
      </c>
      <c r="F1546" s="74">
        <v>26700105</v>
      </c>
      <c r="G1546" s="75">
        <v>9.2013888888888895E-2</v>
      </c>
      <c r="H1546" s="76">
        <v>3.6881007106338197E-4</v>
      </c>
      <c r="I1546" s="75">
        <v>-0.14154273662018699</v>
      </c>
      <c r="J1546" s="75">
        <v>4.0098933010476297E-2</v>
      </c>
      <c r="K1546" s="77">
        <v>4.2340547908412497E-2</v>
      </c>
      <c r="L1546" s="75">
        <v>3.4331972282162</v>
      </c>
      <c r="M1546" s="78">
        <v>6.3636158914995106E-2</v>
      </c>
    </row>
    <row r="1547" spans="1:13">
      <c r="A1547" s="71">
        <v>2018</v>
      </c>
      <c r="B1547" s="80" t="s">
        <v>921</v>
      </c>
      <c r="C1547" s="73" t="s">
        <v>930</v>
      </c>
      <c r="D1547" s="9" t="s">
        <v>1628</v>
      </c>
      <c r="E1547" s="9" t="s">
        <v>1593</v>
      </c>
      <c r="F1547" s="74">
        <v>26721040</v>
      </c>
      <c r="G1547" s="75">
        <v>5.4285714285714298E-2</v>
      </c>
      <c r="H1547" s="76">
        <v>8.53849098361343E-4</v>
      </c>
      <c r="I1547" s="75">
        <v>-8.4228284717455901E-2</v>
      </c>
      <c r="J1547" s="75">
        <v>2.5583849053310199E-2</v>
      </c>
      <c r="K1547" s="77">
        <v>6.0057353187796599E-2</v>
      </c>
      <c r="L1547" s="75">
        <v>3.06861887584465</v>
      </c>
      <c r="M1547" s="78">
        <v>1.51543415195358E-2</v>
      </c>
    </row>
    <row r="1548" spans="1:13">
      <c r="A1548" s="71">
        <v>2018</v>
      </c>
      <c r="B1548" s="80" t="s">
        <v>921</v>
      </c>
      <c r="C1548" s="73" t="s">
        <v>996</v>
      </c>
      <c r="D1548" s="9" t="s">
        <v>1629</v>
      </c>
      <c r="E1548" s="9" t="s">
        <v>1593</v>
      </c>
      <c r="F1548" s="74">
        <v>28506487</v>
      </c>
      <c r="G1548" s="75">
        <v>0.14331210191082799</v>
      </c>
      <c r="H1548" s="76">
        <v>4.7355378598396799E-6</v>
      </c>
      <c r="I1548" s="75">
        <v>0.1007426801122</v>
      </c>
      <c r="J1548" s="75">
        <v>2.2724463820428299E-2</v>
      </c>
      <c r="K1548" s="77">
        <v>0.117663232524752</v>
      </c>
      <c r="L1548" s="75">
        <v>5.3246306869258797</v>
      </c>
      <c r="M1548" s="78">
        <v>0.32052153902800001</v>
      </c>
    </row>
    <row r="1549" spans="1:13">
      <c r="A1549" s="71">
        <v>2018</v>
      </c>
      <c r="B1549" s="72" t="s">
        <v>914</v>
      </c>
      <c r="C1549" s="73" t="s">
        <v>996</v>
      </c>
      <c r="D1549" s="9" t="s">
        <v>1629</v>
      </c>
      <c r="E1549" s="9" t="s">
        <v>1593</v>
      </c>
      <c r="F1549" s="74">
        <v>28506487</v>
      </c>
      <c r="G1549" s="75">
        <v>0.14331210191082799</v>
      </c>
      <c r="H1549" s="76">
        <v>2.1884971163708501E-6</v>
      </c>
      <c r="I1549" s="75">
        <v>9.5556623205031305E-2</v>
      </c>
      <c r="J1549" s="75">
        <v>2.08161603348819E-2</v>
      </c>
      <c r="K1549" s="77">
        <v>0.125603257111737</v>
      </c>
      <c r="L1549" s="75">
        <v>5.6598540212898696</v>
      </c>
      <c r="M1549" s="78">
        <v>0.28837114834087002</v>
      </c>
    </row>
    <row r="1550" spans="1:13">
      <c r="A1550" s="81">
        <v>2019</v>
      </c>
      <c r="B1550" s="72" t="s">
        <v>914</v>
      </c>
      <c r="C1550" s="73" t="s">
        <v>1027</v>
      </c>
      <c r="D1550" s="9" t="s">
        <v>1630</v>
      </c>
      <c r="E1550" s="9" t="s">
        <v>1593</v>
      </c>
      <c r="F1550" s="74">
        <v>29133934</v>
      </c>
      <c r="G1550" s="75">
        <v>2.8806584362139901E-2</v>
      </c>
      <c r="H1550" s="76">
        <v>8.9615238266648595E-4</v>
      </c>
      <c r="I1550" s="75">
        <v>4.0230040708146699</v>
      </c>
      <c r="J1550" s="75">
        <v>1.22141059697691</v>
      </c>
      <c r="K1550" s="77">
        <v>4.3662928980495598E-2</v>
      </c>
      <c r="L1550" s="75">
        <v>3.04761813618128</v>
      </c>
      <c r="M1550" s="78">
        <v>6.3805137032755602E-2</v>
      </c>
    </row>
    <row r="1551" spans="1:13">
      <c r="A1551" s="71">
        <v>2018</v>
      </c>
      <c r="B1551" s="72" t="s">
        <v>914</v>
      </c>
      <c r="C1551" s="73" t="s">
        <v>930</v>
      </c>
      <c r="D1551" s="9" t="s">
        <v>1631</v>
      </c>
      <c r="E1551" s="9" t="s">
        <v>1593</v>
      </c>
      <c r="F1551" s="74">
        <v>29559090</v>
      </c>
      <c r="G1551" s="75">
        <v>0.08</v>
      </c>
      <c r="H1551" s="76">
        <v>9.6640599150916702E-4</v>
      </c>
      <c r="I1551" s="75">
        <v>8.9153616354648801E-2</v>
      </c>
      <c r="J1551" s="75">
        <v>2.73244174583477E-2</v>
      </c>
      <c r="K1551" s="77">
        <v>5.9019474331349103E-2</v>
      </c>
      <c r="L1551" s="75">
        <v>3.0148403861822701</v>
      </c>
      <c r="M1551" s="78">
        <v>9.7489399263647497E-2</v>
      </c>
    </row>
    <row r="1552" spans="1:13">
      <c r="A1552" s="71">
        <v>2018</v>
      </c>
      <c r="B1552" s="80" t="s">
        <v>921</v>
      </c>
      <c r="C1552" s="73" t="s">
        <v>930</v>
      </c>
      <c r="D1552" s="9" t="s">
        <v>1631</v>
      </c>
      <c r="E1552" s="9" t="s">
        <v>1593</v>
      </c>
      <c r="F1552" s="74">
        <v>29559090</v>
      </c>
      <c r="G1552" s="75">
        <v>0.08</v>
      </c>
      <c r="H1552" s="76">
        <v>9.5323909535141398E-4</v>
      </c>
      <c r="I1552" s="75">
        <v>8.4250871177960596E-2</v>
      </c>
      <c r="J1552" s="75">
        <v>2.5820570432489101E-2</v>
      </c>
      <c r="K1552" s="77">
        <v>5.9024882644193803E-2</v>
      </c>
      <c r="L1552" s="75">
        <v>3.0207981541694702</v>
      </c>
      <c r="M1552" s="78">
        <v>8.7061925176798893E-2</v>
      </c>
    </row>
    <row r="1553" spans="1:13">
      <c r="A1553" s="71">
        <v>2018</v>
      </c>
      <c r="B1553" s="72" t="s">
        <v>914</v>
      </c>
      <c r="C1553" s="73" t="s">
        <v>932</v>
      </c>
      <c r="D1553" s="9" t="s">
        <v>1631</v>
      </c>
      <c r="E1553" s="9" t="s">
        <v>1593</v>
      </c>
      <c r="F1553" s="74">
        <v>29559090</v>
      </c>
      <c r="G1553" s="75">
        <v>0.08</v>
      </c>
      <c r="H1553" s="76">
        <v>3.8632900973074798E-4</v>
      </c>
      <c r="I1553" s="75">
        <v>0.10658597617603199</v>
      </c>
      <c r="J1553" s="75">
        <v>3.0448678733554502E-2</v>
      </c>
      <c r="K1553" s="77">
        <v>6.7625290055063805E-2</v>
      </c>
      <c r="L1553" s="75">
        <v>3.4130426791372201</v>
      </c>
      <c r="M1553" s="78">
        <v>0.116819924718507</v>
      </c>
    </row>
    <row r="1554" spans="1:13">
      <c r="A1554" s="71">
        <v>2018</v>
      </c>
      <c r="B1554" s="80" t="s">
        <v>921</v>
      </c>
      <c r="C1554" s="73" t="s">
        <v>932</v>
      </c>
      <c r="D1554" s="9" t="s">
        <v>1631</v>
      </c>
      <c r="E1554" s="9" t="s">
        <v>1593</v>
      </c>
      <c r="F1554" s="74">
        <v>29559090</v>
      </c>
      <c r="G1554" s="75">
        <v>0.08</v>
      </c>
      <c r="H1554" s="76">
        <v>3.8254380299379201E-4</v>
      </c>
      <c r="I1554" s="75">
        <v>0.10032726357303599</v>
      </c>
      <c r="J1554" s="75">
        <v>2.8678144211795601E-2</v>
      </c>
      <c r="K1554" s="77">
        <v>6.7546055648684294E-2</v>
      </c>
      <c r="L1554" s="75">
        <v>3.4173188289827299</v>
      </c>
      <c r="M1554" s="78">
        <v>0.10350342518986599</v>
      </c>
    </row>
    <row r="1555" spans="1:13">
      <c r="A1555" s="71">
        <v>2018</v>
      </c>
      <c r="B1555" s="72" t="s">
        <v>914</v>
      </c>
      <c r="C1555" s="73" t="s">
        <v>930</v>
      </c>
      <c r="D1555" s="9" t="s">
        <v>1632</v>
      </c>
      <c r="E1555" s="9" t="s">
        <v>1593</v>
      </c>
      <c r="F1555" s="74">
        <v>29559121</v>
      </c>
      <c r="G1555" s="75">
        <v>0.08</v>
      </c>
      <c r="H1555" s="76">
        <v>9.6640599150916702E-4</v>
      </c>
      <c r="I1555" s="75">
        <v>8.9153616354648801E-2</v>
      </c>
      <c r="J1555" s="75">
        <v>2.73244174583477E-2</v>
      </c>
      <c r="K1555" s="77">
        <v>5.9019474331349103E-2</v>
      </c>
      <c r="L1555" s="75">
        <v>3.0148403861822701</v>
      </c>
      <c r="M1555" s="78">
        <v>8.3797067906393602E-2</v>
      </c>
    </row>
    <row r="1556" spans="1:13">
      <c r="A1556" s="71">
        <v>2018</v>
      </c>
      <c r="B1556" s="80" t="s">
        <v>921</v>
      </c>
      <c r="C1556" s="73" t="s">
        <v>930</v>
      </c>
      <c r="D1556" s="9" t="s">
        <v>1632</v>
      </c>
      <c r="E1556" s="9" t="s">
        <v>1593</v>
      </c>
      <c r="F1556" s="74">
        <v>29559121</v>
      </c>
      <c r="G1556" s="75">
        <v>0.08</v>
      </c>
      <c r="H1556" s="76">
        <v>9.5323909535141398E-4</v>
      </c>
      <c r="I1556" s="75">
        <v>8.4250871177960596E-2</v>
      </c>
      <c r="J1556" s="75">
        <v>2.5820570432489101E-2</v>
      </c>
      <c r="K1556" s="77">
        <v>5.9024882644193803E-2</v>
      </c>
      <c r="L1556" s="75">
        <v>3.0207981541694702</v>
      </c>
      <c r="M1556" s="78">
        <v>7.4834126696911404E-2</v>
      </c>
    </row>
    <row r="1557" spans="1:13">
      <c r="A1557" s="71">
        <v>2018</v>
      </c>
      <c r="B1557" s="72" t="s">
        <v>914</v>
      </c>
      <c r="C1557" s="73" t="s">
        <v>932</v>
      </c>
      <c r="D1557" s="9" t="s">
        <v>1632</v>
      </c>
      <c r="E1557" s="9" t="s">
        <v>1593</v>
      </c>
      <c r="F1557" s="74">
        <v>29559121</v>
      </c>
      <c r="G1557" s="75">
        <v>0.08</v>
      </c>
      <c r="H1557" s="76">
        <v>3.8632900973074798E-4</v>
      </c>
      <c r="I1557" s="75">
        <v>0.10658597617603199</v>
      </c>
      <c r="J1557" s="75">
        <v>3.0448678733554502E-2</v>
      </c>
      <c r="K1557" s="77">
        <v>6.7625290055063805E-2</v>
      </c>
      <c r="L1557" s="75">
        <v>3.4130426791372201</v>
      </c>
      <c r="M1557" s="78">
        <v>0.100412631920964</v>
      </c>
    </row>
    <row r="1558" spans="1:13">
      <c r="A1558" s="71">
        <v>2018</v>
      </c>
      <c r="B1558" s="80" t="s">
        <v>921</v>
      </c>
      <c r="C1558" s="73" t="s">
        <v>932</v>
      </c>
      <c r="D1558" s="9" t="s">
        <v>1632</v>
      </c>
      <c r="E1558" s="9" t="s">
        <v>1593</v>
      </c>
      <c r="F1558" s="74">
        <v>29559121</v>
      </c>
      <c r="G1558" s="75">
        <v>0.08</v>
      </c>
      <c r="H1558" s="76">
        <v>3.8254380299379201E-4</v>
      </c>
      <c r="I1558" s="75">
        <v>0.10032726357303599</v>
      </c>
      <c r="J1558" s="75">
        <v>2.8678144211795601E-2</v>
      </c>
      <c r="K1558" s="77">
        <v>6.7546055648684294E-2</v>
      </c>
      <c r="L1558" s="75">
        <v>3.4173188289827299</v>
      </c>
      <c r="M1558" s="78">
        <v>8.8966427269941306E-2</v>
      </c>
    </row>
    <row r="1559" spans="1:13">
      <c r="A1559" s="81">
        <v>2019</v>
      </c>
      <c r="B1559" s="80" t="s">
        <v>921</v>
      </c>
      <c r="C1559" s="73" t="s">
        <v>936</v>
      </c>
      <c r="D1559" s="9" t="s">
        <v>1633</v>
      </c>
      <c r="E1559" s="9" t="s">
        <v>1593</v>
      </c>
      <c r="F1559" s="74">
        <v>29934327</v>
      </c>
      <c r="G1559" s="75">
        <v>0.26556016597510401</v>
      </c>
      <c r="H1559" s="76">
        <v>9.7772211561699698E-4</v>
      </c>
      <c r="I1559" s="75">
        <v>2.1075738014562799</v>
      </c>
      <c r="J1559" s="75">
        <v>0.64489796696038404</v>
      </c>
      <c r="K1559" s="77">
        <v>4.3348975065607101E-2</v>
      </c>
      <c r="L1559" s="75">
        <v>3.0097845611660201</v>
      </c>
      <c r="M1559" s="78">
        <v>4.67067734003766E-2</v>
      </c>
    </row>
    <row r="1560" spans="1:13">
      <c r="A1560" s="81">
        <v>2019</v>
      </c>
      <c r="B1560" s="80" t="s">
        <v>921</v>
      </c>
      <c r="C1560" s="73" t="s">
        <v>936</v>
      </c>
      <c r="D1560" s="9" t="s">
        <v>1634</v>
      </c>
      <c r="E1560" s="9" t="s">
        <v>1593</v>
      </c>
      <c r="F1560" s="74">
        <v>29979328</v>
      </c>
      <c r="G1560" s="75">
        <v>0.15560165975103701</v>
      </c>
      <c r="H1560" s="76">
        <v>9.1182000948147499E-4</v>
      </c>
      <c r="I1560" s="75">
        <v>-2.4822510668504201</v>
      </c>
      <c r="J1560" s="75">
        <v>0.75517665036824599</v>
      </c>
      <c r="K1560" s="77">
        <v>4.3840826091476201E-2</v>
      </c>
      <c r="L1560" s="75">
        <v>3.04009088163171</v>
      </c>
      <c r="M1560" s="78">
        <v>1.6897397442775099E-2</v>
      </c>
    </row>
    <row r="1561" spans="1:13">
      <c r="A1561" s="81">
        <v>2019</v>
      </c>
      <c r="B1561" s="72" t="s">
        <v>914</v>
      </c>
      <c r="C1561" s="73" t="s">
        <v>924</v>
      </c>
      <c r="D1561" s="9" t="s">
        <v>1635</v>
      </c>
      <c r="E1561" s="9" t="s">
        <v>1593</v>
      </c>
      <c r="F1561" s="74">
        <v>30474371</v>
      </c>
      <c r="G1561" s="75">
        <v>7.9069767441860506E-2</v>
      </c>
      <c r="H1561" s="76">
        <v>8.8406824475828201E-4</v>
      </c>
      <c r="I1561" s="75">
        <v>-35.7531561193518</v>
      </c>
      <c r="J1561" s="75">
        <v>10.854693710207799</v>
      </c>
      <c r="K1561" s="77">
        <v>4.9208915100995301E-2</v>
      </c>
      <c r="L1561" s="75">
        <v>3.0535142087675098</v>
      </c>
      <c r="M1561" s="78">
        <v>4.8298150216944398E-2</v>
      </c>
    </row>
    <row r="1562" spans="1:13">
      <c r="A1562" s="81">
        <v>2019</v>
      </c>
      <c r="B1562" s="80" t="s">
        <v>921</v>
      </c>
      <c r="C1562" s="73" t="s">
        <v>924</v>
      </c>
      <c r="D1562" s="9" t="s">
        <v>1635</v>
      </c>
      <c r="E1562" s="9" t="s">
        <v>1593</v>
      </c>
      <c r="F1562" s="74">
        <v>30474371</v>
      </c>
      <c r="G1562" s="75">
        <v>7.9069767441860506E-2</v>
      </c>
      <c r="H1562" s="76">
        <v>8.1329511348788804E-4</v>
      </c>
      <c r="I1562" s="75">
        <v>-37.599826016639398</v>
      </c>
      <c r="J1562" s="75">
        <v>11.3465691723907</v>
      </c>
      <c r="K1562" s="77">
        <v>4.9792117773003998E-2</v>
      </c>
      <c r="L1562" s="75">
        <v>3.08975183705879</v>
      </c>
      <c r="M1562" s="78">
        <v>5.3416250271414403E-2</v>
      </c>
    </row>
    <row r="1563" spans="1:13">
      <c r="A1563" s="81">
        <v>2019</v>
      </c>
      <c r="B1563" s="80" t="s">
        <v>921</v>
      </c>
      <c r="C1563" s="73" t="s">
        <v>948</v>
      </c>
      <c r="D1563" s="9" t="s">
        <v>1636</v>
      </c>
      <c r="E1563" s="9" t="s">
        <v>1593</v>
      </c>
      <c r="F1563" s="74">
        <v>31494499</v>
      </c>
      <c r="G1563" s="75">
        <v>2.5581395348837199E-2</v>
      </c>
      <c r="H1563" s="76">
        <v>9.2737925789841203E-4</v>
      </c>
      <c r="I1563" s="75">
        <v>-6.5237653972066401</v>
      </c>
      <c r="J1563" s="75">
        <v>1.98980947404037</v>
      </c>
      <c r="K1563" s="77">
        <v>4.8766766388759E-2</v>
      </c>
      <c r="L1563" s="75">
        <v>3.0327426219198399</v>
      </c>
      <c r="M1563" s="78">
        <v>0.248972063021836</v>
      </c>
    </row>
    <row r="1564" spans="1:13">
      <c r="A1564" s="81">
        <v>2019</v>
      </c>
      <c r="B1564" s="80" t="s">
        <v>921</v>
      </c>
      <c r="C1564" s="73" t="s">
        <v>922</v>
      </c>
      <c r="D1564" s="9" t="s">
        <v>1637</v>
      </c>
      <c r="E1564" s="9" t="s">
        <v>1593</v>
      </c>
      <c r="F1564" s="74">
        <v>31783951</v>
      </c>
      <c r="G1564" s="75">
        <v>0.17209302325581399</v>
      </c>
      <c r="H1564" s="76">
        <v>5.5769955147988198E-4</v>
      </c>
      <c r="I1564" s="75">
        <v>-1.9492250210270701</v>
      </c>
      <c r="J1564" s="75">
        <v>0.57114121973728504</v>
      </c>
      <c r="K1564" s="77">
        <v>5.27336282978954E-2</v>
      </c>
      <c r="L1564" s="75">
        <v>3.25359970478205</v>
      </c>
      <c r="M1564" s="78">
        <v>0.19746074205970299</v>
      </c>
    </row>
    <row r="1565" spans="1:13">
      <c r="A1565" s="81">
        <v>2019</v>
      </c>
      <c r="B1565" s="72" t="s">
        <v>914</v>
      </c>
      <c r="C1565" s="73" t="s">
        <v>959</v>
      </c>
      <c r="D1565" s="9" t="s">
        <v>1637</v>
      </c>
      <c r="E1565" s="9" t="s">
        <v>1593</v>
      </c>
      <c r="F1565" s="74">
        <v>31783951</v>
      </c>
      <c r="G1565" s="75">
        <v>0.17209302325581399</v>
      </c>
      <c r="H1565" s="76">
        <v>3.4830560076395202E-4</v>
      </c>
      <c r="I1565" s="75">
        <v>-1.84461107233387</v>
      </c>
      <c r="J1565" s="75">
        <v>0.52171352744866795</v>
      </c>
      <c r="K1565" s="77">
        <v>5.6486188783435601E-2</v>
      </c>
      <c r="L1565" s="75">
        <v>3.4580395420180099</v>
      </c>
      <c r="M1565" s="78">
        <v>0.122979652578093</v>
      </c>
    </row>
    <row r="1566" spans="1:13">
      <c r="A1566" s="81">
        <v>2019</v>
      </c>
      <c r="B1566" s="72" t="s">
        <v>914</v>
      </c>
      <c r="C1566" s="73" t="s">
        <v>924</v>
      </c>
      <c r="D1566" s="9" t="s">
        <v>1637</v>
      </c>
      <c r="E1566" s="9" t="s">
        <v>1593</v>
      </c>
      <c r="F1566" s="74">
        <v>31783951</v>
      </c>
      <c r="G1566" s="75">
        <v>0.17209302325581399</v>
      </c>
      <c r="H1566" s="76">
        <v>3.0776372823065998E-4</v>
      </c>
      <c r="I1566" s="75">
        <v>-44.703656041282102</v>
      </c>
      <c r="J1566" s="75">
        <v>12.5340244895618</v>
      </c>
      <c r="K1566" s="77">
        <v>5.7448980249448299E-2</v>
      </c>
      <c r="L1566" s="75">
        <v>3.5117825656530401</v>
      </c>
      <c r="M1566" s="78">
        <v>0.16077452788088101</v>
      </c>
    </row>
    <row r="1567" spans="1:13">
      <c r="A1567" s="81">
        <v>2019</v>
      </c>
      <c r="B1567" s="72" t="s">
        <v>914</v>
      </c>
      <c r="C1567" s="73" t="s">
        <v>922</v>
      </c>
      <c r="D1567" s="9" t="s">
        <v>1637</v>
      </c>
      <c r="E1567" s="9" t="s">
        <v>1593</v>
      </c>
      <c r="F1567" s="74">
        <v>31783951</v>
      </c>
      <c r="G1567" s="75">
        <v>0.17209302325581399</v>
      </c>
      <c r="H1567" s="76">
        <v>5.1856345296985902E-5</v>
      </c>
      <c r="I1567" s="75">
        <v>-2.0199073192982699</v>
      </c>
      <c r="J1567" s="75">
        <v>0.50696595964006297</v>
      </c>
      <c r="K1567" s="77">
        <v>7.1175780814643694E-2</v>
      </c>
      <c r="L1567" s="75">
        <v>4.2851980944560299</v>
      </c>
      <c r="M1567" s="78">
        <v>0.21204092763420301</v>
      </c>
    </row>
    <row r="1568" spans="1:13">
      <c r="A1568" s="71">
        <v>2018</v>
      </c>
      <c r="B1568" s="80" t="s">
        <v>921</v>
      </c>
      <c r="C1568" s="73" t="s">
        <v>1105</v>
      </c>
      <c r="D1568" s="9" t="s">
        <v>1638</v>
      </c>
      <c r="E1568" s="9" t="s">
        <v>1593</v>
      </c>
      <c r="F1568" s="74">
        <v>34935108</v>
      </c>
      <c r="G1568" s="75">
        <v>0.29428571428571398</v>
      </c>
      <c r="H1568" s="76">
        <v>9.0941994093309995E-4</v>
      </c>
      <c r="I1568" s="75">
        <v>-1.0121715028238201</v>
      </c>
      <c r="J1568" s="75">
        <v>0.30901337470734702</v>
      </c>
      <c r="K1568" s="77">
        <v>5.9466284730592102E-2</v>
      </c>
      <c r="L1568" s="75">
        <v>3.04123552721222</v>
      </c>
      <c r="M1568" s="78">
        <v>7.55738293066988E-2</v>
      </c>
    </row>
    <row r="1569" spans="1:13">
      <c r="A1569" s="71">
        <v>2018</v>
      </c>
      <c r="B1569" s="80" t="s">
        <v>921</v>
      </c>
      <c r="C1569" s="73" t="s">
        <v>944</v>
      </c>
      <c r="D1569" s="9" t="s">
        <v>1638</v>
      </c>
      <c r="E1569" s="9" t="s">
        <v>1593</v>
      </c>
      <c r="F1569" s="74">
        <v>34935108</v>
      </c>
      <c r="G1569" s="75">
        <v>0.30254777070063699</v>
      </c>
      <c r="H1569" s="76">
        <v>8.0913115026620198E-4</v>
      </c>
      <c r="I1569" s="75">
        <v>-2.3066929387978101</v>
      </c>
      <c r="J1569" s="75">
        <v>0.69879239294714701</v>
      </c>
      <c r="K1569" s="77">
        <v>6.7050170817227597E-2</v>
      </c>
      <c r="L1569" s="75">
        <v>3.0919810788567301</v>
      </c>
      <c r="M1569" s="78">
        <v>9.7791445023928406E-2</v>
      </c>
    </row>
    <row r="1570" spans="1:13">
      <c r="A1570" s="71">
        <v>2018</v>
      </c>
      <c r="B1570" s="80" t="s">
        <v>921</v>
      </c>
      <c r="C1570" s="73" t="s">
        <v>933</v>
      </c>
      <c r="D1570" s="9" t="s">
        <v>1638</v>
      </c>
      <c r="E1570" s="9" t="s">
        <v>1593</v>
      </c>
      <c r="F1570" s="74">
        <v>34935108</v>
      </c>
      <c r="G1570" s="75">
        <v>0.29428571428571398</v>
      </c>
      <c r="H1570" s="76">
        <v>8.0224538253252002E-4</v>
      </c>
      <c r="I1570" s="75">
        <v>-37.870576832548203</v>
      </c>
      <c r="J1570" s="75">
        <v>11.445684458720701</v>
      </c>
      <c r="K1570" s="77">
        <v>6.0641340145604399E-2</v>
      </c>
      <c r="L1570" s="75">
        <v>3.0956927738852098</v>
      </c>
      <c r="M1570" s="78">
        <v>9.1635950987416503E-2</v>
      </c>
    </row>
    <row r="1571" spans="1:13">
      <c r="A1571" s="71">
        <v>2018</v>
      </c>
      <c r="B1571" s="80" t="s">
        <v>921</v>
      </c>
      <c r="C1571" s="73" t="s">
        <v>927</v>
      </c>
      <c r="D1571" s="9" t="s">
        <v>1639</v>
      </c>
      <c r="E1571" s="9" t="s">
        <v>1593</v>
      </c>
      <c r="F1571" s="74">
        <v>34935119</v>
      </c>
      <c r="G1571" s="75">
        <v>0.35987261146496802</v>
      </c>
      <c r="H1571" s="76">
        <v>5.34460055934761E-4</v>
      </c>
      <c r="I1571" s="75">
        <v>-51.982620671926497</v>
      </c>
      <c r="J1571" s="75">
        <v>15.253629563372501</v>
      </c>
      <c r="K1571" s="77">
        <v>7.1302767547563206E-2</v>
      </c>
      <c r="L1571" s="75">
        <v>3.2720847472098402</v>
      </c>
      <c r="M1571" s="78">
        <v>8.4535415965523206E-2</v>
      </c>
    </row>
    <row r="1572" spans="1:13">
      <c r="A1572" s="71">
        <v>2018</v>
      </c>
      <c r="B1572" s="80" t="s">
        <v>921</v>
      </c>
      <c r="C1572" s="73" t="s">
        <v>944</v>
      </c>
      <c r="D1572" s="9" t="s">
        <v>1639</v>
      </c>
      <c r="E1572" s="9" t="s">
        <v>1593</v>
      </c>
      <c r="F1572" s="74">
        <v>34935119</v>
      </c>
      <c r="G1572" s="75">
        <v>0.35987261146496802</v>
      </c>
      <c r="H1572" s="76">
        <v>2.7798422548754102E-4</v>
      </c>
      <c r="I1572" s="75">
        <v>-2.34939278640383</v>
      </c>
      <c r="J1572" s="75">
        <v>0.65817152174446303</v>
      </c>
      <c r="K1572" s="77">
        <v>7.7952365402347401E-2</v>
      </c>
      <c r="L1572" s="75">
        <v>3.555979847888</v>
      </c>
      <c r="M1572" s="78">
        <v>0.10144544536849499</v>
      </c>
    </row>
    <row r="1573" spans="1:13">
      <c r="A1573" s="71">
        <v>2018</v>
      </c>
      <c r="B1573" s="72" t="s">
        <v>914</v>
      </c>
      <c r="C1573" s="73" t="s">
        <v>932</v>
      </c>
      <c r="D1573" s="9" t="s">
        <v>1640</v>
      </c>
      <c r="E1573" s="9" t="s">
        <v>1593</v>
      </c>
      <c r="F1573" s="74">
        <v>35201850</v>
      </c>
      <c r="G1573" s="75">
        <v>9.71428571428571E-2</v>
      </c>
      <c r="H1573" s="76">
        <v>9.3306789724557199E-4</v>
      </c>
      <c r="I1573" s="75">
        <v>9.4503226328221293E-2</v>
      </c>
      <c r="J1573" s="75">
        <v>2.8880599786525001E-2</v>
      </c>
      <c r="K1573" s="77">
        <v>5.9350510352174597E-2</v>
      </c>
      <c r="L1573" s="75">
        <v>3.0300867524740802</v>
      </c>
      <c r="M1573" s="78">
        <v>0.11505219791053301</v>
      </c>
    </row>
    <row r="1574" spans="1:13">
      <c r="A1574" s="71">
        <v>2018</v>
      </c>
      <c r="B1574" s="72" t="s">
        <v>914</v>
      </c>
      <c r="C1574" s="73" t="s">
        <v>932</v>
      </c>
      <c r="D1574" s="9" t="s">
        <v>1641</v>
      </c>
      <c r="E1574" s="9" t="s">
        <v>1593</v>
      </c>
      <c r="F1574" s="74">
        <v>35201884</v>
      </c>
      <c r="G1574" s="75">
        <v>9.71428571428571E-2</v>
      </c>
      <c r="H1574" s="76">
        <v>9.3306789724557199E-4</v>
      </c>
      <c r="I1574" s="75">
        <v>9.4503226328221293E-2</v>
      </c>
      <c r="J1574" s="75">
        <v>2.8880599786525001E-2</v>
      </c>
      <c r="K1574" s="77">
        <v>5.9350510352174597E-2</v>
      </c>
      <c r="L1574" s="75">
        <v>3.0300867524740802</v>
      </c>
      <c r="M1574" s="78">
        <v>7.4427937536204206E-2</v>
      </c>
    </row>
    <row r="1575" spans="1:13">
      <c r="A1575" s="81">
        <v>2019</v>
      </c>
      <c r="B1575" s="80" t="s">
        <v>921</v>
      </c>
      <c r="C1575" s="73" t="s">
        <v>948</v>
      </c>
      <c r="D1575" s="9" t="s">
        <v>1642</v>
      </c>
      <c r="E1575" s="9" t="s">
        <v>1593</v>
      </c>
      <c r="F1575" s="74">
        <v>35727343</v>
      </c>
      <c r="G1575" s="75">
        <v>0.31395348837209303</v>
      </c>
      <c r="H1575" s="76">
        <v>5.45842857906572E-4</v>
      </c>
      <c r="I1575" s="75">
        <v>-2.3082097694002801</v>
      </c>
      <c r="J1575" s="75">
        <v>0.67522735532912803</v>
      </c>
      <c r="K1575" s="77">
        <v>5.2900916453364803E-2</v>
      </c>
      <c r="L1575" s="75">
        <v>3.2629323678570401</v>
      </c>
      <c r="M1575" s="78">
        <v>4.1558080403082898E-2</v>
      </c>
    </row>
    <row r="1576" spans="1:13">
      <c r="A1576" s="81">
        <v>2019</v>
      </c>
      <c r="B1576" s="80" t="s">
        <v>921</v>
      </c>
      <c r="C1576" s="73" t="s">
        <v>948</v>
      </c>
      <c r="D1576" s="9" t="s">
        <v>1643</v>
      </c>
      <c r="E1576" s="9" t="s">
        <v>1593</v>
      </c>
      <c r="F1576" s="74">
        <v>35727375</v>
      </c>
      <c r="G1576" s="75">
        <v>0.186046511627907</v>
      </c>
      <c r="H1576" s="76">
        <v>4.6016072248516001E-4</v>
      </c>
      <c r="I1576" s="75">
        <v>-2.6208042016780499</v>
      </c>
      <c r="J1576" s="75">
        <v>0.75696109693601099</v>
      </c>
      <c r="K1576" s="77">
        <v>5.4229148590962402E-2</v>
      </c>
      <c r="L1576" s="75">
        <v>3.3370904537593802</v>
      </c>
      <c r="M1576" s="78">
        <v>5.7899563178718298E-2</v>
      </c>
    </row>
    <row r="1577" spans="1:13">
      <c r="A1577" s="81">
        <v>2019</v>
      </c>
      <c r="B1577" s="80" t="s">
        <v>921</v>
      </c>
      <c r="C1577" s="73" t="s">
        <v>948</v>
      </c>
      <c r="D1577" s="9" t="s">
        <v>1644</v>
      </c>
      <c r="E1577" s="9" t="s">
        <v>1593</v>
      </c>
      <c r="F1577" s="74">
        <v>35727398</v>
      </c>
      <c r="G1577" s="75">
        <v>0.2</v>
      </c>
      <c r="H1577" s="76">
        <v>9.4875000786916999E-4</v>
      </c>
      <c r="I1577" s="75">
        <v>-2.35701021042237</v>
      </c>
      <c r="J1577" s="75">
        <v>0.72025957569707499</v>
      </c>
      <c r="K1577" s="77">
        <v>4.8588716581740903E-2</v>
      </c>
      <c r="L1577" s="75">
        <v>3.0228482074943201</v>
      </c>
      <c r="M1577" s="78">
        <v>5.2328360369735899E-2</v>
      </c>
    </row>
    <row r="1578" spans="1:13">
      <c r="A1578" s="81">
        <v>2019</v>
      </c>
      <c r="B1578" s="72" t="s">
        <v>914</v>
      </c>
      <c r="C1578" s="73" t="s">
        <v>1027</v>
      </c>
      <c r="D1578" s="9" t="s">
        <v>1645</v>
      </c>
      <c r="E1578" s="9" t="s">
        <v>1593</v>
      </c>
      <c r="F1578" s="74">
        <v>36095123</v>
      </c>
      <c r="G1578" s="75">
        <v>0.14609053497942401</v>
      </c>
      <c r="H1578" s="76">
        <v>9.66181350589787E-4</v>
      </c>
      <c r="I1578" s="75">
        <v>-1.61486693968998</v>
      </c>
      <c r="J1578" s="75">
        <v>0.49334145287397202</v>
      </c>
      <c r="K1578" s="77">
        <v>4.3135263231655598E-2</v>
      </c>
      <c r="L1578" s="75">
        <v>3.0149413496005999</v>
      </c>
      <c r="M1578" s="78">
        <v>2.1628539127411101E-2</v>
      </c>
    </row>
    <row r="1579" spans="1:13">
      <c r="A1579" s="81">
        <v>2019</v>
      </c>
      <c r="B1579" s="72" t="s">
        <v>914</v>
      </c>
      <c r="C1579" s="73" t="s">
        <v>1105</v>
      </c>
      <c r="D1579" s="9" t="s">
        <v>1645</v>
      </c>
      <c r="E1579" s="9" t="s">
        <v>1593</v>
      </c>
      <c r="F1579" s="74">
        <v>36095123</v>
      </c>
      <c r="G1579" s="75">
        <v>0.147302904564315</v>
      </c>
      <c r="H1579" s="76">
        <v>9.1994014057575596E-4</v>
      </c>
      <c r="I1579" s="75">
        <v>-1.5046313813796099</v>
      </c>
      <c r="J1579" s="75">
        <v>0.457833531145311</v>
      </c>
      <c r="K1579" s="77">
        <v>4.3826095575913E-2</v>
      </c>
      <c r="L1579" s="75">
        <v>3.0362404307668398</v>
      </c>
      <c r="M1579" s="78">
        <v>2.0497597999695898E-2</v>
      </c>
    </row>
    <row r="1580" spans="1:13">
      <c r="A1580" s="81">
        <v>2019</v>
      </c>
      <c r="B1580" s="80" t="s">
        <v>921</v>
      </c>
      <c r="C1580" s="73" t="s">
        <v>1105</v>
      </c>
      <c r="D1580" s="9" t="s">
        <v>1645</v>
      </c>
      <c r="E1580" s="9" t="s">
        <v>1593</v>
      </c>
      <c r="F1580" s="74">
        <v>36095123</v>
      </c>
      <c r="G1580" s="75">
        <v>0.147302904564315</v>
      </c>
      <c r="H1580" s="76">
        <v>6.9794207248101696E-4</v>
      </c>
      <c r="I1580" s="75">
        <v>-1.5687100845970099</v>
      </c>
      <c r="J1580" s="75">
        <v>0.46709329799936899</v>
      </c>
      <c r="K1580" s="77">
        <v>4.5723329915264198E-2</v>
      </c>
      <c r="L1580" s="75">
        <v>3.1561806212820298</v>
      </c>
      <c r="M1580" s="78">
        <v>2.2280663389953201E-2</v>
      </c>
    </row>
    <row r="1581" spans="1:13">
      <c r="A1581" s="81">
        <v>2019</v>
      </c>
      <c r="B1581" s="80" t="s">
        <v>921</v>
      </c>
      <c r="C1581" s="73" t="s">
        <v>1027</v>
      </c>
      <c r="D1581" s="9" t="s">
        <v>1645</v>
      </c>
      <c r="E1581" s="9" t="s">
        <v>1593</v>
      </c>
      <c r="F1581" s="74">
        <v>36095123</v>
      </c>
      <c r="G1581" s="75">
        <v>0.14609053497942401</v>
      </c>
      <c r="H1581" s="76">
        <v>5.19818981185274E-4</v>
      </c>
      <c r="I1581" s="75">
        <v>-1.7379333478497201</v>
      </c>
      <c r="J1581" s="75">
        <v>0.50582235126358199</v>
      </c>
      <c r="K1581" s="77">
        <v>4.74195540200852E-2</v>
      </c>
      <c r="L1581" s="75">
        <v>3.28414786628649</v>
      </c>
      <c r="M1581" s="78">
        <v>2.5050703848864601E-2</v>
      </c>
    </row>
    <row r="1582" spans="1:13">
      <c r="A1582" s="81">
        <v>2019</v>
      </c>
      <c r="B1582" s="72" t="s">
        <v>914</v>
      </c>
      <c r="C1582" s="73" t="s">
        <v>915</v>
      </c>
      <c r="D1582" s="9" t="s">
        <v>1645</v>
      </c>
      <c r="E1582" s="9" t="s">
        <v>1593</v>
      </c>
      <c r="F1582" s="74">
        <v>36095123</v>
      </c>
      <c r="G1582" s="75">
        <v>0.14609053497942401</v>
      </c>
      <c r="H1582" s="76">
        <v>4.65945113002101E-4</v>
      </c>
      <c r="I1582" s="75">
        <v>-82.478558600828094</v>
      </c>
      <c r="J1582" s="75">
        <v>23.794663036601701</v>
      </c>
      <c r="K1582" s="77">
        <v>4.8241884671265098E-2</v>
      </c>
      <c r="L1582" s="75">
        <v>3.3316652389414001</v>
      </c>
      <c r="M1582" s="78">
        <v>2.55088665319054E-2</v>
      </c>
    </row>
    <row r="1583" spans="1:13">
      <c r="A1583" s="81">
        <v>2019</v>
      </c>
      <c r="B1583" s="80" t="s">
        <v>921</v>
      </c>
      <c r="C1583" s="73" t="s">
        <v>936</v>
      </c>
      <c r="D1583" s="9" t="s">
        <v>1645</v>
      </c>
      <c r="E1583" s="9" t="s">
        <v>1593</v>
      </c>
      <c r="F1583" s="74">
        <v>36095123</v>
      </c>
      <c r="G1583" s="75">
        <v>0.147302904564315</v>
      </c>
      <c r="H1583" s="76">
        <v>2.8848371719984402E-4</v>
      </c>
      <c r="I1583" s="75">
        <v>-2.1371283631918598</v>
      </c>
      <c r="J1583" s="75">
        <v>0.59617737307159602</v>
      </c>
      <c r="K1583" s="77">
        <v>5.1923776149579097E-2</v>
      </c>
      <c r="L1583" s="75">
        <v>3.53987869457002</v>
      </c>
      <c r="M1583" s="78">
        <v>1.8685298049176E-2</v>
      </c>
    </row>
    <row r="1584" spans="1:13">
      <c r="A1584" s="81">
        <v>2019</v>
      </c>
      <c r="B1584" s="80" t="s">
        <v>921</v>
      </c>
      <c r="C1584" s="73" t="s">
        <v>915</v>
      </c>
      <c r="D1584" s="9" t="s">
        <v>1645</v>
      </c>
      <c r="E1584" s="9" t="s">
        <v>1593</v>
      </c>
      <c r="F1584" s="74">
        <v>36095123</v>
      </c>
      <c r="G1584" s="75">
        <v>0.14609053497942401</v>
      </c>
      <c r="H1584" s="76">
        <v>1.2832317836641499E-4</v>
      </c>
      <c r="I1584" s="75">
        <v>-92.275661538750995</v>
      </c>
      <c r="J1584" s="75">
        <v>24.406986599633601</v>
      </c>
      <c r="K1584" s="77">
        <v>5.7125407587395899E-2</v>
      </c>
      <c r="L1584" s="75">
        <v>3.8916948921248999</v>
      </c>
      <c r="M1584" s="78">
        <v>3.1928856948969499E-2</v>
      </c>
    </row>
    <row r="1585" spans="1:13">
      <c r="A1585" s="81">
        <v>2019</v>
      </c>
      <c r="B1585" s="72" t="s">
        <v>914</v>
      </c>
      <c r="C1585" s="73" t="s">
        <v>933</v>
      </c>
      <c r="D1585" s="9" t="s">
        <v>1645</v>
      </c>
      <c r="E1585" s="9" t="s">
        <v>1593</v>
      </c>
      <c r="F1585" s="74">
        <v>36095123</v>
      </c>
      <c r="G1585" s="75">
        <v>0.147302904564315</v>
      </c>
      <c r="H1585" s="76">
        <v>7.9835072321429401E-5</v>
      </c>
      <c r="I1585" s="75">
        <v>-76.247959899521604</v>
      </c>
      <c r="J1585" s="75">
        <v>19.583043412350001</v>
      </c>
      <c r="K1585" s="77">
        <v>6.0966489184763703E-2</v>
      </c>
      <c r="L1585" s="75">
        <v>4.0978062769518502</v>
      </c>
      <c r="M1585" s="78">
        <v>3.04179898277782E-2</v>
      </c>
    </row>
    <row r="1586" spans="1:13">
      <c r="A1586" s="81">
        <v>2019</v>
      </c>
      <c r="B1586" s="80" t="s">
        <v>921</v>
      </c>
      <c r="C1586" s="73" t="s">
        <v>933</v>
      </c>
      <c r="D1586" s="9" t="s">
        <v>1645</v>
      </c>
      <c r="E1586" s="9" t="s">
        <v>1593</v>
      </c>
      <c r="F1586" s="74">
        <v>36095123</v>
      </c>
      <c r="G1586" s="75">
        <v>0.147302904564315</v>
      </c>
      <c r="H1586" s="76">
        <v>3.9321325406465098E-5</v>
      </c>
      <c r="I1586" s="75">
        <v>-81.236346186589401</v>
      </c>
      <c r="J1586" s="75">
        <v>20.066342653185401</v>
      </c>
      <c r="K1586" s="77">
        <v>6.5745138061290301E-2</v>
      </c>
      <c r="L1586" s="75">
        <v>4.4053718518009202</v>
      </c>
      <c r="M1586" s="78">
        <v>3.4528269866415398E-2</v>
      </c>
    </row>
    <row r="1587" spans="1:13">
      <c r="A1587" s="81">
        <v>2019</v>
      </c>
      <c r="B1587" s="72" t="s">
        <v>914</v>
      </c>
      <c r="C1587" s="73" t="s">
        <v>1027</v>
      </c>
      <c r="D1587" s="9" t="s">
        <v>1646</v>
      </c>
      <c r="E1587" s="9" t="s">
        <v>1593</v>
      </c>
      <c r="F1587" s="74">
        <v>36095125</v>
      </c>
      <c r="G1587" s="75">
        <v>0.41358024691357997</v>
      </c>
      <c r="H1587" s="76">
        <v>9.0805642856534399E-4</v>
      </c>
      <c r="I1587" s="75">
        <v>1.21542199123656</v>
      </c>
      <c r="J1587" s="75">
        <v>0.36941064369412602</v>
      </c>
      <c r="K1587" s="77">
        <v>4.3570396603218001E-2</v>
      </c>
      <c r="L1587" s="75">
        <v>3.0418871626539299</v>
      </c>
      <c r="M1587" s="78">
        <v>2.4460881719281399E-2</v>
      </c>
    </row>
    <row r="1588" spans="1:13">
      <c r="A1588" s="81">
        <v>2019</v>
      </c>
      <c r="B1588" s="72" t="s">
        <v>914</v>
      </c>
      <c r="C1588" s="73" t="s">
        <v>1027</v>
      </c>
      <c r="D1588" s="9" t="s">
        <v>1647</v>
      </c>
      <c r="E1588" s="9" t="s">
        <v>1593</v>
      </c>
      <c r="F1588" s="74">
        <v>36095130</v>
      </c>
      <c r="G1588" s="75">
        <v>0.14609053497942401</v>
      </c>
      <c r="H1588" s="76">
        <v>9.66181350589787E-4</v>
      </c>
      <c r="I1588" s="75">
        <v>-1.61486693968998</v>
      </c>
      <c r="J1588" s="75">
        <v>0.49334145287397202</v>
      </c>
      <c r="K1588" s="77">
        <v>4.3135263231655598E-2</v>
      </c>
      <c r="L1588" s="75">
        <v>3.0149413496005999</v>
      </c>
      <c r="M1588" s="78">
        <v>4.9880038986982699E-2</v>
      </c>
    </row>
    <row r="1589" spans="1:13">
      <c r="A1589" s="81">
        <v>2019</v>
      </c>
      <c r="B1589" s="72" t="s">
        <v>914</v>
      </c>
      <c r="C1589" s="73" t="s">
        <v>1105</v>
      </c>
      <c r="D1589" s="9" t="s">
        <v>1647</v>
      </c>
      <c r="E1589" s="9" t="s">
        <v>1593</v>
      </c>
      <c r="F1589" s="74">
        <v>36095130</v>
      </c>
      <c r="G1589" s="75">
        <v>0.147302904564315</v>
      </c>
      <c r="H1589" s="76">
        <v>9.1994014057575596E-4</v>
      </c>
      <c r="I1589" s="75">
        <v>-1.5046313813796099</v>
      </c>
      <c r="J1589" s="75">
        <v>0.457833531145311</v>
      </c>
      <c r="K1589" s="77">
        <v>4.3826095575913E-2</v>
      </c>
      <c r="L1589" s="75">
        <v>3.0362404307668398</v>
      </c>
      <c r="M1589" s="78">
        <v>4.7129562029697002E-2</v>
      </c>
    </row>
    <row r="1590" spans="1:13">
      <c r="A1590" s="81">
        <v>2019</v>
      </c>
      <c r="B1590" s="80" t="s">
        <v>921</v>
      </c>
      <c r="C1590" s="73" t="s">
        <v>1105</v>
      </c>
      <c r="D1590" s="9" t="s">
        <v>1647</v>
      </c>
      <c r="E1590" s="9" t="s">
        <v>1593</v>
      </c>
      <c r="F1590" s="74">
        <v>36095130</v>
      </c>
      <c r="G1590" s="75">
        <v>0.147302904564315</v>
      </c>
      <c r="H1590" s="76">
        <v>6.9794207248101696E-4</v>
      </c>
      <c r="I1590" s="75">
        <v>-1.5687100845970099</v>
      </c>
      <c r="J1590" s="75">
        <v>0.46709329799936899</v>
      </c>
      <c r="K1590" s="77">
        <v>4.5723329915264198E-2</v>
      </c>
      <c r="L1590" s="75">
        <v>3.1561806212820298</v>
      </c>
      <c r="M1590" s="78">
        <v>5.1229315128298203E-2</v>
      </c>
    </row>
    <row r="1591" spans="1:13">
      <c r="A1591" s="81">
        <v>2019</v>
      </c>
      <c r="B1591" s="80" t="s">
        <v>921</v>
      </c>
      <c r="C1591" s="73" t="s">
        <v>1027</v>
      </c>
      <c r="D1591" s="9" t="s">
        <v>1647</v>
      </c>
      <c r="E1591" s="9" t="s">
        <v>1593</v>
      </c>
      <c r="F1591" s="74">
        <v>36095130</v>
      </c>
      <c r="G1591" s="75">
        <v>0.14609053497942401</v>
      </c>
      <c r="H1591" s="76">
        <v>5.19818981185274E-4</v>
      </c>
      <c r="I1591" s="75">
        <v>-1.7379333478497201</v>
      </c>
      <c r="J1591" s="75">
        <v>0.50582235126358199</v>
      </c>
      <c r="K1591" s="77">
        <v>4.74195540200852E-2</v>
      </c>
      <c r="L1591" s="75">
        <v>3.28414786628649</v>
      </c>
      <c r="M1591" s="78">
        <v>5.7772283059521298E-2</v>
      </c>
    </row>
    <row r="1592" spans="1:13">
      <c r="A1592" s="81">
        <v>2019</v>
      </c>
      <c r="B1592" s="72" t="s">
        <v>914</v>
      </c>
      <c r="C1592" s="73" t="s">
        <v>915</v>
      </c>
      <c r="D1592" s="9" t="s">
        <v>1647</v>
      </c>
      <c r="E1592" s="9" t="s">
        <v>1593</v>
      </c>
      <c r="F1592" s="74">
        <v>36095130</v>
      </c>
      <c r="G1592" s="75">
        <v>0.14609053497942401</v>
      </c>
      <c r="H1592" s="76">
        <v>4.65945113002101E-4</v>
      </c>
      <c r="I1592" s="75">
        <v>-82.478558600828094</v>
      </c>
      <c r="J1592" s="75">
        <v>23.794663036601701</v>
      </c>
      <c r="K1592" s="77">
        <v>4.8241884671265098E-2</v>
      </c>
      <c r="L1592" s="75">
        <v>3.3316652389414001</v>
      </c>
      <c r="M1592" s="78">
        <v>5.8828904237578097E-2</v>
      </c>
    </row>
    <row r="1593" spans="1:13">
      <c r="A1593" s="81">
        <v>2019</v>
      </c>
      <c r="B1593" s="80" t="s">
        <v>921</v>
      </c>
      <c r="C1593" s="73" t="s">
        <v>936</v>
      </c>
      <c r="D1593" s="9" t="s">
        <v>1647</v>
      </c>
      <c r="E1593" s="9" t="s">
        <v>1593</v>
      </c>
      <c r="F1593" s="74">
        <v>36095130</v>
      </c>
      <c r="G1593" s="75">
        <v>0.147302904564315</v>
      </c>
      <c r="H1593" s="76">
        <v>2.8848371719984402E-4</v>
      </c>
      <c r="I1593" s="75">
        <v>-2.1371283631918598</v>
      </c>
      <c r="J1593" s="75">
        <v>0.59617737307159602</v>
      </c>
      <c r="K1593" s="77">
        <v>5.1923776149579097E-2</v>
      </c>
      <c r="L1593" s="75">
        <v>3.53987869457002</v>
      </c>
      <c r="M1593" s="78">
        <v>4.2962590712584098E-2</v>
      </c>
    </row>
    <row r="1594" spans="1:13">
      <c r="A1594" s="81">
        <v>2019</v>
      </c>
      <c r="B1594" s="80" t="s">
        <v>921</v>
      </c>
      <c r="C1594" s="73" t="s">
        <v>915</v>
      </c>
      <c r="D1594" s="9" t="s">
        <v>1647</v>
      </c>
      <c r="E1594" s="9" t="s">
        <v>1593</v>
      </c>
      <c r="F1594" s="74">
        <v>36095130</v>
      </c>
      <c r="G1594" s="75">
        <v>0.14609053497942401</v>
      </c>
      <c r="H1594" s="76">
        <v>1.2832317836641499E-4</v>
      </c>
      <c r="I1594" s="75">
        <v>-92.275661538750995</v>
      </c>
      <c r="J1594" s="75">
        <v>24.406986599633601</v>
      </c>
      <c r="K1594" s="77">
        <v>5.7125407587395899E-2</v>
      </c>
      <c r="L1594" s="75">
        <v>3.8916948921248999</v>
      </c>
      <c r="M1594" s="78">
        <v>7.3634775795188998E-2</v>
      </c>
    </row>
    <row r="1595" spans="1:13">
      <c r="A1595" s="81">
        <v>2019</v>
      </c>
      <c r="B1595" s="72" t="s">
        <v>914</v>
      </c>
      <c r="C1595" s="73" t="s">
        <v>933</v>
      </c>
      <c r="D1595" s="9" t="s">
        <v>1647</v>
      </c>
      <c r="E1595" s="9" t="s">
        <v>1593</v>
      </c>
      <c r="F1595" s="74">
        <v>36095130</v>
      </c>
      <c r="G1595" s="75">
        <v>0.147302904564315</v>
      </c>
      <c r="H1595" s="76">
        <v>7.9835072321429401E-5</v>
      </c>
      <c r="I1595" s="75">
        <v>-76.247959899521604</v>
      </c>
      <c r="J1595" s="75">
        <v>19.583043412350001</v>
      </c>
      <c r="K1595" s="77">
        <v>6.0966489184763703E-2</v>
      </c>
      <c r="L1595" s="75">
        <v>4.0978062769518502</v>
      </c>
      <c r="M1595" s="78">
        <v>6.9939245487604607E-2</v>
      </c>
    </row>
    <row r="1596" spans="1:13">
      <c r="A1596" s="81">
        <v>2019</v>
      </c>
      <c r="B1596" s="80" t="s">
        <v>921</v>
      </c>
      <c r="C1596" s="73" t="s">
        <v>933</v>
      </c>
      <c r="D1596" s="9" t="s">
        <v>1647</v>
      </c>
      <c r="E1596" s="9" t="s">
        <v>1593</v>
      </c>
      <c r="F1596" s="74">
        <v>36095130</v>
      </c>
      <c r="G1596" s="75">
        <v>0.147302904564315</v>
      </c>
      <c r="H1596" s="76">
        <v>3.9321325406465098E-5</v>
      </c>
      <c r="I1596" s="75">
        <v>-81.236346186589401</v>
      </c>
      <c r="J1596" s="75">
        <v>20.066342653185401</v>
      </c>
      <c r="K1596" s="77">
        <v>6.5745138061290301E-2</v>
      </c>
      <c r="L1596" s="75">
        <v>4.4053718518009202</v>
      </c>
      <c r="M1596" s="78">
        <v>7.9389899073612505E-2</v>
      </c>
    </row>
    <row r="1597" spans="1:13">
      <c r="A1597" s="79">
        <v>2017</v>
      </c>
      <c r="B1597" s="80" t="s">
        <v>921</v>
      </c>
      <c r="C1597" s="73" t="s">
        <v>979</v>
      </c>
      <c r="D1597" s="9" t="s">
        <v>1648</v>
      </c>
      <c r="E1597" s="9" t="s">
        <v>1593</v>
      </c>
      <c r="F1597" s="74">
        <v>36511908</v>
      </c>
      <c r="G1597" s="75">
        <v>0.17534722222222199</v>
      </c>
      <c r="H1597" s="76">
        <v>5.6932728110603895E-4</v>
      </c>
      <c r="I1597" s="75">
        <v>1.86627008765423</v>
      </c>
      <c r="J1597" s="75">
        <v>0.54604847706035298</v>
      </c>
      <c r="K1597" s="77">
        <v>3.97481075917578E-2</v>
      </c>
      <c r="L1597" s="75">
        <v>3.2446380051047701</v>
      </c>
      <c r="M1597" s="78">
        <v>4.8887030309328297E-2</v>
      </c>
    </row>
    <row r="1598" spans="1:13">
      <c r="A1598" s="79">
        <v>2017</v>
      </c>
      <c r="B1598" s="72" t="s">
        <v>914</v>
      </c>
      <c r="C1598" s="73" t="s">
        <v>925</v>
      </c>
      <c r="D1598" s="9" t="s">
        <v>1649</v>
      </c>
      <c r="E1598" s="9" t="s">
        <v>1593</v>
      </c>
      <c r="F1598" s="74">
        <v>37026705</v>
      </c>
      <c r="G1598" s="75">
        <v>0.25609756097560998</v>
      </c>
      <c r="H1598" s="76">
        <v>3.3179574221328998E-4</v>
      </c>
      <c r="I1598" s="75">
        <v>0.92550476387266001</v>
      </c>
      <c r="J1598" s="75">
        <v>0.26048214082404803</v>
      </c>
      <c r="K1598" s="77">
        <v>5.00230864143646E-2</v>
      </c>
      <c r="L1598" s="75">
        <v>3.4791291913831999</v>
      </c>
      <c r="M1598" s="78">
        <v>3.5786820883405498E-2</v>
      </c>
    </row>
    <row r="1599" spans="1:13">
      <c r="A1599" s="79">
        <v>2017</v>
      </c>
      <c r="B1599" s="80" t="s">
        <v>921</v>
      </c>
      <c r="C1599" s="73" t="s">
        <v>925</v>
      </c>
      <c r="D1599" s="9" t="s">
        <v>1649</v>
      </c>
      <c r="E1599" s="9" t="s">
        <v>1593</v>
      </c>
      <c r="F1599" s="74">
        <v>37026705</v>
      </c>
      <c r="G1599" s="75">
        <v>0.25609756097560998</v>
      </c>
      <c r="H1599" s="76">
        <v>1.0702761356117699E-4</v>
      </c>
      <c r="I1599" s="75">
        <v>0.98285382455556003</v>
      </c>
      <c r="J1599" s="75">
        <v>0.25703648175973298</v>
      </c>
      <c r="K1599" s="77">
        <v>5.7704631671652303E-2</v>
      </c>
      <c r="L1599" s="75">
        <v>3.9705041581085698</v>
      </c>
      <c r="M1599" s="78">
        <v>4.0359303839166402E-2</v>
      </c>
    </row>
    <row r="1600" spans="1:13">
      <c r="A1600" s="79">
        <v>2017</v>
      </c>
      <c r="B1600" s="80" t="s">
        <v>921</v>
      </c>
      <c r="C1600" s="73" t="s">
        <v>1005</v>
      </c>
      <c r="D1600" s="9" t="s">
        <v>1650</v>
      </c>
      <c r="E1600" s="9" t="s">
        <v>1593</v>
      </c>
      <c r="F1600" s="74">
        <v>37449643</v>
      </c>
      <c r="G1600" s="75">
        <v>6.0763888888888902E-2</v>
      </c>
      <c r="H1600" s="76">
        <v>5.9916308151359004E-4</v>
      </c>
      <c r="I1600" s="75">
        <v>-0.139939573197358</v>
      </c>
      <c r="J1600" s="75">
        <v>4.1106042774463697E-2</v>
      </c>
      <c r="K1600" s="77">
        <v>3.9442839573335498E-2</v>
      </c>
      <c r="L1600" s="75">
        <v>3.2224549543020502</v>
      </c>
      <c r="M1600" s="78">
        <v>0.180312893056777</v>
      </c>
    </row>
    <row r="1601" spans="1:13">
      <c r="A1601" s="79">
        <v>2017</v>
      </c>
      <c r="B1601" s="80" t="s">
        <v>921</v>
      </c>
      <c r="C1601" s="73" t="s">
        <v>1005</v>
      </c>
      <c r="D1601" s="9" t="s">
        <v>1651</v>
      </c>
      <c r="E1601" s="9" t="s">
        <v>1593</v>
      </c>
      <c r="F1601" s="74">
        <v>37449648</v>
      </c>
      <c r="G1601" s="75">
        <v>6.0763888888888902E-2</v>
      </c>
      <c r="H1601" s="76">
        <v>5.9916308151359004E-4</v>
      </c>
      <c r="I1601" s="75">
        <v>-0.139939573197358</v>
      </c>
      <c r="J1601" s="75">
        <v>4.1106042774463697E-2</v>
      </c>
      <c r="K1601" s="77">
        <v>3.9442839573335498E-2</v>
      </c>
      <c r="L1601" s="75">
        <v>3.2224549543020502</v>
      </c>
      <c r="M1601" s="78">
        <v>0.121918436213305</v>
      </c>
    </row>
    <row r="1602" spans="1:13">
      <c r="A1602" s="79">
        <v>2017</v>
      </c>
      <c r="B1602" s="80" t="s">
        <v>921</v>
      </c>
      <c r="C1602" s="73" t="s">
        <v>1005</v>
      </c>
      <c r="D1602" s="9" t="s">
        <v>1652</v>
      </c>
      <c r="E1602" s="9" t="s">
        <v>1593</v>
      </c>
      <c r="F1602" s="74">
        <v>37449652</v>
      </c>
      <c r="G1602" s="75">
        <v>6.25E-2</v>
      </c>
      <c r="H1602" s="76">
        <v>8.1465212308209499E-4</v>
      </c>
      <c r="I1602" s="75">
        <v>-0.13575924036202999</v>
      </c>
      <c r="J1602" s="75">
        <v>4.0859959528704602E-2</v>
      </c>
      <c r="K1602" s="77">
        <v>3.7605689581179401E-2</v>
      </c>
      <c r="L1602" s="75">
        <v>3.0890278063262002</v>
      </c>
      <c r="M1602" s="78">
        <v>0.17061007188386401</v>
      </c>
    </row>
    <row r="1603" spans="1:13">
      <c r="A1603" s="79">
        <v>2017</v>
      </c>
      <c r="B1603" s="80" t="s">
        <v>921</v>
      </c>
      <c r="C1603" s="73" t="s">
        <v>1005</v>
      </c>
      <c r="D1603" s="9" t="s">
        <v>1653</v>
      </c>
      <c r="E1603" s="9" t="s">
        <v>1593</v>
      </c>
      <c r="F1603" s="74">
        <v>37449708</v>
      </c>
      <c r="G1603" s="75">
        <v>6.25E-2</v>
      </c>
      <c r="H1603" s="76">
        <v>8.1465212308209499E-4</v>
      </c>
      <c r="I1603" s="75">
        <v>-0.13575924036202999</v>
      </c>
      <c r="J1603" s="75">
        <v>4.0859959528704602E-2</v>
      </c>
      <c r="K1603" s="77">
        <v>3.7605689581179401E-2</v>
      </c>
      <c r="L1603" s="75">
        <v>3.0890278063262002</v>
      </c>
      <c r="M1603" s="78">
        <v>0.17531434000739499</v>
      </c>
    </row>
    <row r="1604" spans="1:13">
      <c r="A1604" s="81">
        <v>2019</v>
      </c>
      <c r="B1604" s="80" t="s">
        <v>921</v>
      </c>
      <c r="C1604" s="73" t="s">
        <v>1105</v>
      </c>
      <c r="D1604" s="9" t="s">
        <v>1654</v>
      </c>
      <c r="E1604" s="9" t="s">
        <v>1593</v>
      </c>
      <c r="F1604" s="74">
        <v>39016221</v>
      </c>
      <c r="G1604" s="75">
        <v>4.7717842323651401E-2</v>
      </c>
      <c r="H1604" s="76">
        <v>8.8351538695047402E-4</v>
      </c>
      <c r="I1604" s="75">
        <v>-3.2744869634273202</v>
      </c>
      <c r="J1604" s="75">
        <v>0.99362664981604598</v>
      </c>
      <c r="K1604" s="77">
        <v>4.4063034326241E-2</v>
      </c>
      <c r="L1604" s="75">
        <v>3.05378588259242</v>
      </c>
      <c r="M1604" s="78">
        <v>0.18527583059275199</v>
      </c>
    </row>
    <row r="1605" spans="1:13">
      <c r="A1605" s="81">
        <v>2019</v>
      </c>
      <c r="B1605" s="72" t="s">
        <v>914</v>
      </c>
      <c r="C1605" s="73" t="s">
        <v>1105</v>
      </c>
      <c r="D1605" s="9" t="s">
        <v>1654</v>
      </c>
      <c r="E1605" s="9" t="s">
        <v>1593</v>
      </c>
      <c r="F1605" s="74">
        <v>39016221</v>
      </c>
      <c r="G1605" s="75">
        <v>4.7717842323651401E-2</v>
      </c>
      <c r="H1605" s="76">
        <v>5.1754104361590304E-4</v>
      </c>
      <c r="I1605" s="75">
        <v>-3.3373317899748201</v>
      </c>
      <c r="J1605" s="75">
        <v>0.97047654939508599</v>
      </c>
      <c r="K1605" s="77">
        <v>4.7885045059779197E-2</v>
      </c>
      <c r="L1605" s="75">
        <v>3.2860552027617098</v>
      </c>
      <c r="M1605" s="78">
        <v>0.19245580190973</v>
      </c>
    </row>
    <row r="1606" spans="1:13">
      <c r="A1606" s="81">
        <v>2019</v>
      </c>
      <c r="B1606" s="80" t="s">
        <v>921</v>
      </c>
      <c r="C1606" s="73" t="s">
        <v>924</v>
      </c>
      <c r="D1606" s="9" t="s">
        <v>1655</v>
      </c>
      <c r="E1606" s="9" t="s">
        <v>1656</v>
      </c>
      <c r="F1606" s="74">
        <v>256010</v>
      </c>
      <c r="G1606" s="75">
        <v>3.25581395348837E-2</v>
      </c>
      <c r="H1606" s="76">
        <v>8.2944083533139604E-4</v>
      </c>
      <c r="I1606" s="75">
        <v>58.0180198555828</v>
      </c>
      <c r="J1606" s="75">
        <v>17.5359555246146</v>
      </c>
      <c r="K1606" s="77">
        <v>4.9638627773389503E-2</v>
      </c>
      <c r="L1606" s="75">
        <v>3.08121458710254</v>
      </c>
      <c r="M1606" s="78">
        <v>8.5604067964948599E-2</v>
      </c>
    </row>
    <row r="1607" spans="1:13">
      <c r="A1607" s="81">
        <v>2019</v>
      </c>
      <c r="B1607" s="72" t="s">
        <v>914</v>
      </c>
      <c r="C1607" s="73" t="s">
        <v>924</v>
      </c>
      <c r="D1607" s="9" t="s">
        <v>1655</v>
      </c>
      <c r="E1607" s="9" t="s">
        <v>1656</v>
      </c>
      <c r="F1607" s="74">
        <v>256010</v>
      </c>
      <c r="G1607" s="75">
        <v>3.25581395348837E-2</v>
      </c>
      <c r="H1607" s="76">
        <v>8.1759899137020999E-4</v>
      </c>
      <c r="I1607" s="75">
        <v>56.359394600888798</v>
      </c>
      <c r="J1607" s="75">
        <v>17.0025459579809</v>
      </c>
      <c r="K1607" s="77">
        <v>4.9821424541506197E-2</v>
      </c>
      <c r="L1607" s="75">
        <v>3.0874596529757801</v>
      </c>
      <c r="M1607" s="78">
        <v>8.0779514237159705E-2</v>
      </c>
    </row>
    <row r="1608" spans="1:13">
      <c r="A1608" s="81">
        <v>2019</v>
      </c>
      <c r="B1608" s="72" t="s">
        <v>914</v>
      </c>
      <c r="C1608" s="73" t="s">
        <v>966</v>
      </c>
      <c r="D1608" s="9" t="s">
        <v>1657</v>
      </c>
      <c r="E1608" s="9" t="s">
        <v>1656</v>
      </c>
      <c r="F1608" s="74">
        <v>625237</v>
      </c>
      <c r="G1608" s="75">
        <v>4.4186046511627899E-2</v>
      </c>
      <c r="H1608" s="76">
        <v>9.8910351599486692E-4</v>
      </c>
      <c r="I1608" s="75">
        <v>0.137223992552471</v>
      </c>
      <c r="J1608" s="75">
        <v>4.2048683197004298E-2</v>
      </c>
      <c r="K1608" s="77">
        <v>4.8328658417819602E-2</v>
      </c>
      <c r="L1608" s="75">
        <v>3.00475825433529</v>
      </c>
      <c r="M1608" s="78">
        <v>0.15814898448648701</v>
      </c>
    </row>
    <row r="1609" spans="1:13">
      <c r="A1609" s="81">
        <v>2019</v>
      </c>
      <c r="B1609" s="72" t="s">
        <v>914</v>
      </c>
      <c r="C1609" s="73" t="s">
        <v>922</v>
      </c>
      <c r="D1609" s="9" t="s">
        <v>1657</v>
      </c>
      <c r="E1609" s="9" t="s">
        <v>1656</v>
      </c>
      <c r="F1609" s="74">
        <v>625237</v>
      </c>
      <c r="G1609" s="75">
        <v>4.4186046511627899E-2</v>
      </c>
      <c r="H1609" s="76">
        <v>9.0177826886173203E-4</v>
      </c>
      <c r="I1609" s="75">
        <v>2.3685676273372298</v>
      </c>
      <c r="J1609" s="75">
        <v>0.72026738524759504</v>
      </c>
      <c r="K1609" s="77">
        <v>4.9053438229343597E-2</v>
      </c>
      <c r="L1609" s="75">
        <v>3.0449002345729701</v>
      </c>
      <c r="M1609" s="78">
        <v>0.24401678588341999</v>
      </c>
    </row>
    <row r="1610" spans="1:13">
      <c r="A1610" s="79">
        <v>2017</v>
      </c>
      <c r="B1610" s="72" t="s">
        <v>914</v>
      </c>
      <c r="C1610" s="73" t="s">
        <v>996</v>
      </c>
      <c r="D1610" s="9" t="s">
        <v>1657</v>
      </c>
      <c r="E1610" s="9" t="s">
        <v>1656</v>
      </c>
      <c r="F1610" s="74">
        <v>625237</v>
      </c>
      <c r="G1610" s="75">
        <v>4.4715447154471497E-2</v>
      </c>
      <c r="H1610" s="76">
        <v>7.4438384862976698E-4</v>
      </c>
      <c r="I1610" s="75">
        <v>0.108767171904515</v>
      </c>
      <c r="J1610" s="75">
        <v>3.2526890885317301E-2</v>
      </c>
      <c r="K1610" s="77">
        <v>4.44367778065951E-2</v>
      </c>
      <c r="L1610" s="75">
        <v>3.1282030586028799</v>
      </c>
      <c r="M1610" s="78">
        <v>7.8469957451017203E-2</v>
      </c>
    </row>
    <row r="1611" spans="1:13">
      <c r="A1611" s="71">
        <v>2018</v>
      </c>
      <c r="B1611" s="80" t="s">
        <v>921</v>
      </c>
      <c r="C1611" s="73" t="s">
        <v>932</v>
      </c>
      <c r="D1611" s="9" t="s">
        <v>1658</v>
      </c>
      <c r="E1611" s="9" t="s">
        <v>1656</v>
      </c>
      <c r="F1611" s="74">
        <v>625320</v>
      </c>
      <c r="G1611" s="75">
        <v>0.222857142857143</v>
      </c>
      <c r="H1611" s="76">
        <v>5.6341184687532702E-4</v>
      </c>
      <c r="I1611" s="75">
        <v>7.8168593123654706E-2</v>
      </c>
      <c r="J1611" s="75">
        <v>2.2986776337617702E-2</v>
      </c>
      <c r="K1611" s="77">
        <v>6.3944075585038604E-2</v>
      </c>
      <c r="L1611" s="75">
        <v>3.2491740253330499</v>
      </c>
      <c r="M1611" s="78">
        <v>3.8122829983774302E-2</v>
      </c>
    </row>
    <row r="1612" spans="1:13">
      <c r="A1612" s="71">
        <v>2018</v>
      </c>
      <c r="B1612" s="72" t="s">
        <v>914</v>
      </c>
      <c r="C1612" s="73" t="s">
        <v>932</v>
      </c>
      <c r="D1612" s="9" t="s">
        <v>1658</v>
      </c>
      <c r="E1612" s="9" t="s">
        <v>1656</v>
      </c>
      <c r="F1612" s="74">
        <v>625320</v>
      </c>
      <c r="G1612" s="75">
        <v>0.222857142857143</v>
      </c>
      <c r="H1612" s="76">
        <v>2.4520431799775297E-4</v>
      </c>
      <c r="I1612" s="75">
        <v>8.2606801224668097E-2</v>
      </c>
      <c r="J1612" s="75">
        <v>2.2867228613349999E-2</v>
      </c>
      <c r="K1612" s="77">
        <v>7.1857872969266406E-2</v>
      </c>
      <c r="L1612" s="75">
        <v>3.61047188624952</v>
      </c>
      <c r="M1612" s="78">
        <v>4.2574754440837401E-2</v>
      </c>
    </row>
    <row r="1613" spans="1:13">
      <c r="A1613" s="71">
        <v>2018</v>
      </c>
      <c r="B1613" s="72" t="s">
        <v>914</v>
      </c>
      <c r="C1613" s="73" t="s">
        <v>933</v>
      </c>
      <c r="D1613" s="9" t="s">
        <v>1659</v>
      </c>
      <c r="E1613" s="9" t="s">
        <v>1656</v>
      </c>
      <c r="F1613" s="74">
        <v>899987</v>
      </c>
      <c r="G1613" s="75">
        <v>0.13714285714285701</v>
      </c>
      <c r="H1613" s="76">
        <v>3.2143883620100097E-4</v>
      </c>
      <c r="I1613" s="75">
        <v>61.462074279904797</v>
      </c>
      <c r="J1613" s="75">
        <v>17.3316494315748</v>
      </c>
      <c r="K1613" s="77">
        <v>6.9340264088782799E-2</v>
      </c>
      <c r="L1613" s="75">
        <v>3.4929016529962702</v>
      </c>
      <c r="M1613" s="78">
        <v>0.14448038061829199</v>
      </c>
    </row>
    <row r="1614" spans="1:13">
      <c r="A1614" s="81">
        <v>2019</v>
      </c>
      <c r="B1614" s="80" t="s">
        <v>921</v>
      </c>
      <c r="C1614" s="73" t="s">
        <v>930</v>
      </c>
      <c r="D1614" s="9" t="s">
        <v>1660</v>
      </c>
      <c r="E1614" s="9" t="s">
        <v>1656</v>
      </c>
      <c r="F1614" s="74">
        <v>1192434</v>
      </c>
      <c r="G1614" s="75">
        <v>0.29460580912863099</v>
      </c>
      <c r="H1614" s="76">
        <v>7.5936745209884799E-4</v>
      </c>
      <c r="I1614" s="75">
        <v>4.3109242887779502E-2</v>
      </c>
      <c r="J1614" s="75">
        <v>1.292220546088E-2</v>
      </c>
      <c r="K1614" s="77">
        <v>4.5129578180634199E-2</v>
      </c>
      <c r="L1614" s="75">
        <v>3.11954802146643</v>
      </c>
      <c r="M1614" s="78">
        <v>1.9403319038080801E-2</v>
      </c>
    </row>
    <row r="1615" spans="1:13">
      <c r="A1615" s="81">
        <v>2019</v>
      </c>
      <c r="B1615" s="80" t="s">
        <v>921</v>
      </c>
      <c r="C1615" s="73" t="s">
        <v>930</v>
      </c>
      <c r="D1615" s="9" t="s">
        <v>1661</v>
      </c>
      <c r="E1615" s="9" t="s">
        <v>1656</v>
      </c>
      <c r="F1615" s="74">
        <v>1192437</v>
      </c>
      <c r="G1615" s="75">
        <v>0.29460580912863099</v>
      </c>
      <c r="H1615" s="76">
        <v>7.5936745209884799E-4</v>
      </c>
      <c r="I1615" s="75">
        <v>4.3109242887779502E-2</v>
      </c>
      <c r="J1615" s="75">
        <v>1.292220546088E-2</v>
      </c>
      <c r="K1615" s="77">
        <v>4.5129578180634199E-2</v>
      </c>
      <c r="L1615" s="75">
        <v>3.11954802146643</v>
      </c>
      <c r="M1615" s="78">
        <v>1.9417722808430501E-2</v>
      </c>
    </row>
    <row r="1616" spans="1:13">
      <c r="A1616" s="81">
        <v>2019</v>
      </c>
      <c r="B1616" s="80" t="s">
        <v>921</v>
      </c>
      <c r="C1616" s="73" t="s">
        <v>930</v>
      </c>
      <c r="D1616" s="9" t="s">
        <v>1662</v>
      </c>
      <c r="E1616" s="9" t="s">
        <v>1656</v>
      </c>
      <c r="F1616" s="74">
        <v>1192549</v>
      </c>
      <c r="G1616" s="75">
        <v>0.15352697095435699</v>
      </c>
      <c r="H1616" s="76">
        <v>7.5850189377160205E-4</v>
      </c>
      <c r="I1616" s="75">
        <v>-5.68732560606343E-2</v>
      </c>
      <c r="J1616" s="75">
        <v>1.7046483392049502E-2</v>
      </c>
      <c r="K1616" s="77">
        <v>4.5137608077209797E-2</v>
      </c>
      <c r="L1616" s="75">
        <v>3.1200433305614599</v>
      </c>
      <c r="M1616" s="78">
        <v>4.8134095103269103E-2</v>
      </c>
    </row>
    <row r="1617" spans="1:13">
      <c r="A1617" s="71">
        <v>2018</v>
      </c>
      <c r="B1617" s="80" t="s">
        <v>921</v>
      </c>
      <c r="C1617" s="73" t="s">
        <v>932</v>
      </c>
      <c r="D1617" s="9" t="s">
        <v>1662</v>
      </c>
      <c r="E1617" s="9" t="s">
        <v>1656</v>
      </c>
      <c r="F1617" s="74">
        <v>1192549</v>
      </c>
      <c r="G1617" s="75">
        <v>0.122857142857143</v>
      </c>
      <c r="H1617" s="76">
        <v>2.3451240411419199E-4</v>
      </c>
      <c r="I1617" s="75">
        <v>-8.1552943001539105E-2</v>
      </c>
      <c r="J1617" s="75">
        <v>2.2540604424707299E-2</v>
      </c>
      <c r="K1617" s="77">
        <v>7.2072307245894501E-2</v>
      </c>
      <c r="L1617" s="75">
        <v>3.6298341811114798</v>
      </c>
      <c r="M1617" s="78">
        <v>3.62469887973116E-2</v>
      </c>
    </row>
    <row r="1618" spans="1:13">
      <c r="A1618" s="81">
        <v>2019</v>
      </c>
      <c r="B1618" s="80" t="s">
        <v>921</v>
      </c>
      <c r="C1618" s="73" t="s">
        <v>930</v>
      </c>
      <c r="D1618" s="9" t="s">
        <v>1663</v>
      </c>
      <c r="E1618" s="9" t="s">
        <v>1656</v>
      </c>
      <c r="F1618" s="74">
        <v>1192591</v>
      </c>
      <c r="G1618" s="75">
        <v>0.15352697095435699</v>
      </c>
      <c r="H1618" s="76">
        <v>7.5850189377160205E-4</v>
      </c>
      <c r="I1618" s="75">
        <v>-5.68732560606343E-2</v>
      </c>
      <c r="J1618" s="75">
        <v>1.7046483392049502E-2</v>
      </c>
      <c r="K1618" s="77">
        <v>4.5137608077209797E-2</v>
      </c>
      <c r="L1618" s="75">
        <v>3.1200433305614599</v>
      </c>
      <c r="M1618" s="78">
        <v>4.8670589704940898E-2</v>
      </c>
    </row>
    <row r="1619" spans="1:13">
      <c r="A1619" s="71">
        <v>2018</v>
      </c>
      <c r="B1619" s="80" t="s">
        <v>921</v>
      </c>
      <c r="C1619" s="73" t="s">
        <v>932</v>
      </c>
      <c r="D1619" s="9" t="s">
        <v>1663</v>
      </c>
      <c r="E1619" s="9" t="s">
        <v>1656</v>
      </c>
      <c r="F1619" s="74">
        <v>1192591</v>
      </c>
      <c r="G1619" s="75">
        <v>0.122857142857143</v>
      </c>
      <c r="H1619" s="76">
        <v>2.3451240411419199E-4</v>
      </c>
      <c r="I1619" s="75">
        <v>-8.1552943001539105E-2</v>
      </c>
      <c r="J1619" s="75">
        <v>2.2540604424707299E-2</v>
      </c>
      <c r="K1619" s="77">
        <v>7.2072307245894501E-2</v>
      </c>
      <c r="L1619" s="75">
        <v>3.6298341811114798</v>
      </c>
      <c r="M1619" s="78">
        <v>7.8572283326799094E-2</v>
      </c>
    </row>
    <row r="1620" spans="1:13">
      <c r="A1620" s="79">
        <v>2017</v>
      </c>
      <c r="B1620" s="80" t="s">
        <v>921</v>
      </c>
      <c r="C1620" s="73" t="s">
        <v>927</v>
      </c>
      <c r="D1620" s="9" t="s">
        <v>1664</v>
      </c>
      <c r="E1620" s="9" t="s">
        <v>1656</v>
      </c>
      <c r="F1620" s="74">
        <v>1595043</v>
      </c>
      <c r="G1620" s="75">
        <v>1.21951219512195E-2</v>
      </c>
      <c r="H1620" s="76">
        <v>3.0026391516912102E-5</v>
      </c>
      <c r="I1620" s="75">
        <v>91.999623208574704</v>
      </c>
      <c r="J1620" s="75">
        <v>22.3931621753038</v>
      </c>
      <c r="K1620" s="77">
        <v>6.6312012902680503E-2</v>
      </c>
      <c r="L1620" s="75">
        <v>4.5224968568938202</v>
      </c>
      <c r="M1620" s="78">
        <v>0.13198844113452701</v>
      </c>
    </row>
    <row r="1621" spans="1:13">
      <c r="A1621" s="79">
        <v>2017</v>
      </c>
      <c r="B1621" s="72" t="s">
        <v>914</v>
      </c>
      <c r="C1621" s="73" t="s">
        <v>927</v>
      </c>
      <c r="D1621" s="9" t="s">
        <v>1664</v>
      </c>
      <c r="E1621" s="9" t="s">
        <v>1656</v>
      </c>
      <c r="F1621" s="74">
        <v>1595043</v>
      </c>
      <c r="G1621" s="75">
        <v>1.21951219512195E-2</v>
      </c>
      <c r="H1621" s="76">
        <v>6.6261586120796901E-6</v>
      </c>
      <c r="I1621" s="75">
        <v>102.792542087154</v>
      </c>
      <c r="J1621" s="75">
        <v>23.221493658841499</v>
      </c>
      <c r="K1621" s="77">
        <v>7.6564236303171204E-2</v>
      </c>
      <c r="L1621" s="75">
        <v>5.1787381725098198</v>
      </c>
      <c r="M1621" s="78">
        <v>0.16477336657462999</v>
      </c>
    </row>
    <row r="1622" spans="1:13">
      <c r="A1622" s="81">
        <v>2019</v>
      </c>
      <c r="B1622" s="72" t="s">
        <v>914</v>
      </c>
      <c r="C1622" s="73" t="s">
        <v>936</v>
      </c>
      <c r="D1622" s="9" t="s">
        <v>1665</v>
      </c>
      <c r="E1622" s="9" t="s">
        <v>1656</v>
      </c>
      <c r="F1622" s="74">
        <v>1625904</v>
      </c>
      <c r="G1622" s="75">
        <v>0.49170124481327798</v>
      </c>
      <c r="H1622" s="76">
        <v>8.2665000074621099E-4</v>
      </c>
      <c r="I1622" s="75">
        <v>1.6232501056123301</v>
      </c>
      <c r="J1622" s="75">
        <v>0.48962881578855399</v>
      </c>
      <c r="K1622" s="77">
        <v>4.4581468036688499E-2</v>
      </c>
      <c r="L1622" s="75">
        <v>3.0826783295268099</v>
      </c>
      <c r="M1622" s="78">
        <v>2.1509006030168601E-2</v>
      </c>
    </row>
    <row r="1623" spans="1:13">
      <c r="A1623" s="81">
        <v>2019</v>
      </c>
      <c r="B1623" s="80" t="s">
        <v>921</v>
      </c>
      <c r="C1623" s="73" t="s">
        <v>1027</v>
      </c>
      <c r="D1623" s="9" t="s">
        <v>1665</v>
      </c>
      <c r="E1623" s="9" t="s">
        <v>1656</v>
      </c>
      <c r="F1623" s="74">
        <v>1625904</v>
      </c>
      <c r="G1623" s="75">
        <v>0.49176954732510297</v>
      </c>
      <c r="H1623" s="76">
        <v>6.0717890028891904E-4</v>
      </c>
      <c r="I1623" s="75">
        <v>1.4034977756243501</v>
      </c>
      <c r="J1623" s="75">
        <v>0.41335140880016502</v>
      </c>
      <c r="K1623" s="77">
        <v>4.6335815038294398E-2</v>
      </c>
      <c r="L1623" s="75">
        <v>3.2166833287583398</v>
      </c>
      <c r="M1623" s="78">
        <v>3.3558728531793099E-2</v>
      </c>
    </row>
    <row r="1624" spans="1:13">
      <c r="A1624" s="81">
        <v>2019</v>
      </c>
      <c r="B1624" s="72" t="s">
        <v>914</v>
      </c>
      <c r="C1624" s="73" t="s">
        <v>918</v>
      </c>
      <c r="D1624" s="9" t="s">
        <v>1665</v>
      </c>
      <c r="E1624" s="9" t="s">
        <v>1656</v>
      </c>
      <c r="F1624" s="74">
        <v>1625904</v>
      </c>
      <c r="G1624" s="75">
        <v>0.49176954732510297</v>
      </c>
      <c r="H1624" s="76">
        <v>4.8438067284962299E-4</v>
      </c>
      <c r="I1624" s="75">
        <v>1.82778883519943</v>
      </c>
      <c r="J1624" s="75">
        <v>0.52883408759870698</v>
      </c>
      <c r="K1624" s="77">
        <v>4.7970669376663402E-2</v>
      </c>
      <c r="L1624" s="75">
        <v>3.31481319385726</v>
      </c>
      <c r="M1624" s="78">
        <v>2.1785997519315401E-2</v>
      </c>
    </row>
    <row r="1625" spans="1:13">
      <c r="A1625" s="81">
        <v>2019</v>
      </c>
      <c r="B1625" s="80" t="s">
        <v>921</v>
      </c>
      <c r="C1625" s="73" t="s">
        <v>915</v>
      </c>
      <c r="D1625" s="9" t="s">
        <v>1665</v>
      </c>
      <c r="E1625" s="9" t="s">
        <v>1656</v>
      </c>
      <c r="F1625" s="74">
        <v>1625904</v>
      </c>
      <c r="G1625" s="75">
        <v>0.49176954732510297</v>
      </c>
      <c r="H1625" s="76">
        <v>4.4157486569696699E-4</v>
      </c>
      <c r="I1625" s="75">
        <v>68.974838560586605</v>
      </c>
      <c r="J1625" s="75">
        <v>19.8327041440896</v>
      </c>
      <c r="K1625" s="77">
        <v>4.8556522226834598E-2</v>
      </c>
      <c r="L1625" s="75">
        <v>3.3549956544812298</v>
      </c>
      <c r="M1625" s="78">
        <v>3.6645340617982199E-2</v>
      </c>
    </row>
    <row r="1626" spans="1:13">
      <c r="A1626" s="81">
        <v>2019</v>
      </c>
      <c r="B1626" s="80" t="s">
        <v>921</v>
      </c>
      <c r="C1626" s="73" t="s">
        <v>936</v>
      </c>
      <c r="D1626" s="9" t="s">
        <v>1665</v>
      </c>
      <c r="E1626" s="9" t="s">
        <v>1656</v>
      </c>
      <c r="F1626" s="74">
        <v>1625904</v>
      </c>
      <c r="G1626" s="75">
        <v>0.49170124481327798</v>
      </c>
      <c r="H1626" s="76">
        <v>4.3668787841571902E-4</v>
      </c>
      <c r="I1626" s="75">
        <v>1.72147187125519</v>
      </c>
      <c r="J1626" s="75">
        <v>0.49462493816471398</v>
      </c>
      <c r="K1626" s="77">
        <v>4.9018778306709802E-2</v>
      </c>
      <c r="L1626" s="75">
        <v>3.35982886305972</v>
      </c>
      <c r="M1626" s="78">
        <v>2.4190749441345801E-2</v>
      </c>
    </row>
    <row r="1627" spans="1:13">
      <c r="A1627" s="81">
        <v>2019</v>
      </c>
      <c r="B1627" s="72" t="s">
        <v>914</v>
      </c>
      <c r="C1627" s="73" t="s">
        <v>915</v>
      </c>
      <c r="D1627" s="9" t="s">
        <v>1665</v>
      </c>
      <c r="E1627" s="9" t="s">
        <v>1656</v>
      </c>
      <c r="F1627" s="74">
        <v>1625904</v>
      </c>
      <c r="G1627" s="75">
        <v>0.49176954732510297</v>
      </c>
      <c r="H1627" s="76">
        <v>2.7046062816344301E-4</v>
      </c>
      <c r="I1627" s="75">
        <v>69.281179878663593</v>
      </c>
      <c r="J1627" s="75">
        <v>19.225639871418299</v>
      </c>
      <c r="K1627" s="77">
        <v>5.2036742176552998E-2</v>
      </c>
      <c r="L1627" s="75">
        <v>3.5678959476216501</v>
      </c>
      <c r="M1627" s="78">
        <v>3.6971572949421799E-2</v>
      </c>
    </row>
    <row r="1628" spans="1:13">
      <c r="A1628" s="81">
        <v>2019</v>
      </c>
      <c r="B1628" s="72" t="s">
        <v>914</v>
      </c>
      <c r="C1628" s="73" t="s">
        <v>1027</v>
      </c>
      <c r="D1628" s="9" t="s">
        <v>1665</v>
      </c>
      <c r="E1628" s="9" t="s">
        <v>1656</v>
      </c>
      <c r="F1628" s="74">
        <v>1625904</v>
      </c>
      <c r="G1628" s="75">
        <v>0.49176954732510297</v>
      </c>
      <c r="H1628" s="76">
        <v>2.67062364019389E-4</v>
      </c>
      <c r="I1628" s="75">
        <v>1.4465164727148301</v>
      </c>
      <c r="J1628" s="75">
        <v>0.40106226890272401</v>
      </c>
      <c r="K1628" s="77">
        <v>5.2124790117760403E-2</v>
      </c>
      <c r="L1628" s="75">
        <v>3.5733873109691499</v>
      </c>
      <c r="M1628" s="78">
        <v>3.5647477866740399E-2</v>
      </c>
    </row>
    <row r="1629" spans="1:13">
      <c r="A1629" s="81">
        <v>2019</v>
      </c>
      <c r="B1629" s="80" t="s">
        <v>921</v>
      </c>
      <c r="C1629" s="73" t="s">
        <v>918</v>
      </c>
      <c r="D1629" s="9" t="s">
        <v>1665</v>
      </c>
      <c r="E1629" s="9" t="s">
        <v>1656</v>
      </c>
      <c r="F1629" s="74">
        <v>1625904</v>
      </c>
      <c r="G1629" s="75">
        <v>0.49176954732510297</v>
      </c>
      <c r="H1629" s="76">
        <v>2.59823319271618E-4</v>
      </c>
      <c r="I1629" s="75">
        <v>1.9225837996569499</v>
      </c>
      <c r="J1629" s="75">
        <v>0.53243177656570495</v>
      </c>
      <c r="K1629" s="77">
        <v>5.2244035040709597E-2</v>
      </c>
      <c r="L1629" s="75">
        <v>3.5853218733688399</v>
      </c>
      <c r="M1629" s="78">
        <v>2.41043800661454E-2</v>
      </c>
    </row>
    <row r="1630" spans="1:13">
      <c r="A1630" s="81">
        <v>2019</v>
      </c>
      <c r="B1630" s="72" t="s">
        <v>914</v>
      </c>
      <c r="C1630" s="73" t="s">
        <v>1027</v>
      </c>
      <c r="D1630" s="9" t="s">
        <v>1666</v>
      </c>
      <c r="E1630" s="9" t="s">
        <v>1656</v>
      </c>
      <c r="F1630" s="74">
        <v>1625940</v>
      </c>
      <c r="G1630" s="75">
        <v>0.46502057613168701</v>
      </c>
      <c r="H1630" s="76">
        <v>5.6501255908772202E-4</v>
      </c>
      <c r="I1630" s="75">
        <v>-1.4092213546594501</v>
      </c>
      <c r="J1630" s="75">
        <v>0.41250034577745398</v>
      </c>
      <c r="K1630" s="77">
        <v>4.6893851234186303E-2</v>
      </c>
      <c r="L1630" s="75">
        <v>3.2479418985843198</v>
      </c>
      <c r="M1630" s="78">
        <v>5.37962064193011E-2</v>
      </c>
    </row>
    <row r="1631" spans="1:13">
      <c r="A1631" s="81">
        <v>2019</v>
      </c>
      <c r="B1631" s="72" t="s">
        <v>914</v>
      </c>
      <c r="C1631" s="73" t="s">
        <v>915</v>
      </c>
      <c r="D1631" s="9" t="s">
        <v>1666</v>
      </c>
      <c r="E1631" s="9" t="s">
        <v>1656</v>
      </c>
      <c r="F1631" s="74">
        <v>1625940</v>
      </c>
      <c r="G1631" s="75">
        <v>0.46502057613168701</v>
      </c>
      <c r="H1631" s="76">
        <v>3.8777033064547097E-4</v>
      </c>
      <c r="I1631" s="75">
        <v>-69.459142124313999</v>
      </c>
      <c r="J1631" s="75">
        <v>19.7707902596152</v>
      </c>
      <c r="K1631" s="77">
        <v>4.9524671951725399E-2</v>
      </c>
      <c r="L1631" s="75">
        <v>3.4114254230290602</v>
      </c>
      <c r="M1631" s="78">
        <v>5.9089101623566398E-2</v>
      </c>
    </row>
    <row r="1632" spans="1:13">
      <c r="A1632" s="81">
        <v>2019</v>
      </c>
      <c r="B1632" s="72" t="s">
        <v>914</v>
      </c>
      <c r="C1632" s="73" t="s">
        <v>1027</v>
      </c>
      <c r="D1632" s="9" t="s">
        <v>1667</v>
      </c>
      <c r="E1632" s="9" t="s">
        <v>1656</v>
      </c>
      <c r="F1632" s="74">
        <v>1625943</v>
      </c>
      <c r="G1632" s="75">
        <v>0.46502057613168701</v>
      </c>
      <c r="H1632" s="76">
        <v>5.6501255908772202E-4</v>
      </c>
      <c r="I1632" s="75">
        <v>-1.4092213546594501</v>
      </c>
      <c r="J1632" s="75">
        <v>0.41250034577745398</v>
      </c>
      <c r="K1632" s="77">
        <v>4.6893851234186303E-2</v>
      </c>
      <c r="L1632" s="75">
        <v>3.2479418985843198</v>
      </c>
      <c r="M1632" s="78">
        <v>1.06357901482113E-2</v>
      </c>
    </row>
    <row r="1633" spans="1:13">
      <c r="A1633" s="81">
        <v>2019</v>
      </c>
      <c r="B1633" s="72" t="s">
        <v>914</v>
      </c>
      <c r="C1633" s="73" t="s">
        <v>915</v>
      </c>
      <c r="D1633" s="9" t="s">
        <v>1667</v>
      </c>
      <c r="E1633" s="9" t="s">
        <v>1656</v>
      </c>
      <c r="F1633" s="74">
        <v>1625943</v>
      </c>
      <c r="G1633" s="75">
        <v>0.46502057613168701</v>
      </c>
      <c r="H1633" s="76">
        <v>3.8777033064547097E-4</v>
      </c>
      <c r="I1633" s="75">
        <v>-69.459142124313999</v>
      </c>
      <c r="J1633" s="75">
        <v>19.7707902596152</v>
      </c>
      <c r="K1633" s="77">
        <v>4.9524671951725399E-2</v>
      </c>
      <c r="L1633" s="75">
        <v>3.4114254230290602</v>
      </c>
      <c r="M1633" s="78">
        <v>1.1682223092390901E-2</v>
      </c>
    </row>
    <row r="1634" spans="1:13">
      <c r="A1634" s="71">
        <v>2018</v>
      </c>
      <c r="B1634" s="72" t="s">
        <v>914</v>
      </c>
      <c r="C1634" s="73" t="s">
        <v>932</v>
      </c>
      <c r="D1634" s="9" t="s">
        <v>1668</v>
      </c>
      <c r="E1634" s="9" t="s">
        <v>1656</v>
      </c>
      <c r="F1634" s="74">
        <v>1925945</v>
      </c>
      <c r="G1634" s="75">
        <v>3.7142857142857102E-2</v>
      </c>
      <c r="H1634" s="76">
        <v>9.9437191137123691E-4</v>
      </c>
      <c r="I1634" s="75">
        <v>-0.159673041933482</v>
      </c>
      <c r="J1634" s="75">
        <v>4.90531117382298E-2</v>
      </c>
      <c r="K1634" s="77">
        <v>5.8750391360043001E-2</v>
      </c>
      <c r="L1634" s="75">
        <v>3.00245115197378</v>
      </c>
      <c r="M1634" s="78">
        <v>2.43021069630945E-2</v>
      </c>
    </row>
    <row r="1635" spans="1:13">
      <c r="A1635" s="71">
        <v>2018</v>
      </c>
      <c r="B1635" s="80" t="s">
        <v>921</v>
      </c>
      <c r="C1635" s="73" t="s">
        <v>932</v>
      </c>
      <c r="D1635" s="9" t="s">
        <v>1668</v>
      </c>
      <c r="E1635" s="9" t="s">
        <v>1656</v>
      </c>
      <c r="F1635" s="74">
        <v>1925945</v>
      </c>
      <c r="G1635" s="75">
        <v>3.7142857142857102E-2</v>
      </c>
      <c r="H1635" s="76">
        <v>2.7412731699271798E-4</v>
      </c>
      <c r="I1635" s="75">
        <v>-0.167809398061184</v>
      </c>
      <c r="J1635" s="75">
        <v>4.6869728467440898E-2</v>
      </c>
      <c r="K1635" s="77">
        <v>7.0631855641032998E-2</v>
      </c>
      <c r="L1635" s="75">
        <v>3.5620476845332099</v>
      </c>
      <c r="M1635" s="78">
        <v>2.68419021551306E-2</v>
      </c>
    </row>
    <row r="1636" spans="1:13">
      <c r="A1636" s="71">
        <v>2018</v>
      </c>
      <c r="B1636" s="72" t="s">
        <v>914</v>
      </c>
      <c r="C1636" s="73" t="s">
        <v>932</v>
      </c>
      <c r="D1636" s="9" t="s">
        <v>1669</v>
      </c>
      <c r="E1636" s="9" t="s">
        <v>1656</v>
      </c>
      <c r="F1636" s="74">
        <v>1926007</v>
      </c>
      <c r="G1636" s="75">
        <v>3.7142857142857102E-2</v>
      </c>
      <c r="H1636" s="76">
        <v>9.9437191137123691E-4</v>
      </c>
      <c r="I1636" s="75">
        <v>-0.159673041933482</v>
      </c>
      <c r="J1636" s="75">
        <v>4.90531117382298E-2</v>
      </c>
      <c r="K1636" s="77">
        <v>5.8750391360043001E-2</v>
      </c>
      <c r="L1636" s="75">
        <v>3.00245115197378</v>
      </c>
      <c r="M1636" s="78">
        <v>2.7159445599967399E-2</v>
      </c>
    </row>
    <row r="1637" spans="1:13">
      <c r="A1637" s="71">
        <v>2018</v>
      </c>
      <c r="B1637" s="80" t="s">
        <v>921</v>
      </c>
      <c r="C1637" s="73" t="s">
        <v>932</v>
      </c>
      <c r="D1637" s="9" t="s">
        <v>1669</v>
      </c>
      <c r="E1637" s="9" t="s">
        <v>1656</v>
      </c>
      <c r="F1637" s="74">
        <v>1926007</v>
      </c>
      <c r="G1637" s="75">
        <v>3.7142857142857102E-2</v>
      </c>
      <c r="H1637" s="76">
        <v>2.7412731699271798E-4</v>
      </c>
      <c r="I1637" s="75">
        <v>-0.167809398061184</v>
      </c>
      <c r="J1637" s="75">
        <v>4.6869728467440898E-2</v>
      </c>
      <c r="K1637" s="77">
        <v>7.0631855641032998E-2</v>
      </c>
      <c r="L1637" s="75">
        <v>3.5620476845332099</v>
      </c>
      <c r="M1637" s="78">
        <v>2.9997859135794398E-2</v>
      </c>
    </row>
    <row r="1638" spans="1:13">
      <c r="A1638" s="81">
        <v>2019</v>
      </c>
      <c r="B1638" s="80" t="s">
        <v>921</v>
      </c>
      <c r="C1638" s="73" t="s">
        <v>957</v>
      </c>
      <c r="D1638" s="9" t="s">
        <v>1670</v>
      </c>
      <c r="E1638" s="9" t="s">
        <v>1656</v>
      </c>
      <c r="F1638" s="74">
        <v>3520523</v>
      </c>
      <c r="G1638" s="75">
        <v>0.32325581395348801</v>
      </c>
      <c r="H1638" s="76">
        <v>9.7325462099081498E-4</v>
      </c>
      <c r="I1638" s="75">
        <v>1.2940406893727601</v>
      </c>
      <c r="J1638" s="75">
        <v>0.396269525720015</v>
      </c>
      <c r="K1638" s="77">
        <v>4.8389396625673001E-2</v>
      </c>
      <c r="L1638" s="75">
        <v>3.0117735255845801</v>
      </c>
      <c r="M1638" s="78">
        <v>6.0967764072191802E-2</v>
      </c>
    </row>
    <row r="1639" spans="1:13">
      <c r="A1639" s="81">
        <v>2019</v>
      </c>
      <c r="B1639" s="72" t="s">
        <v>914</v>
      </c>
      <c r="C1639" s="73" t="s">
        <v>924</v>
      </c>
      <c r="D1639" s="9" t="s">
        <v>1670</v>
      </c>
      <c r="E1639" s="9" t="s">
        <v>1656</v>
      </c>
      <c r="F1639" s="74">
        <v>3520523</v>
      </c>
      <c r="G1639" s="75">
        <v>0.32325581395348801</v>
      </c>
      <c r="H1639" s="76">
        <v>9.2806697572638105E-4</v>
      </c>
      <c r="I1639" s="75">
        <v>25.242062458422801</v>
      </c>
      <c r="J1639" s="75">
        <v>7.6941006030334096</v>
      </c>
      <c r="K1639" s="77">
        <v>4.8828157126958198E-2</v>
      </c>
      <c r="L1639" s="75">
        <v>3.0324206809591598</v>
      </c>
      <c r="M1639" s="78">
        <v>7.26520430246963E-2</v>
      </c>
    </row>
    <row r="1640" spans="1:13">
      <c r="A1640" s="81">
        <v>2019</v>
      </c>
      <c r="B1640" s="72" t="s">
        <v>914</v>
      </c>
      <c r="C1640" s="73" t="s">
        <v>957</v>
      </c>
      <c r="D1640" s="9" t="s">
        <v>1670</v>
      </c>
      <c r="E1640" s="9" t="s">
        <v>1656</v>
      </c>
      <c r="F1640" s="74">
        <v>3520523</v>
      </c>
      <c r="G1640" s="75">
        <v>0.32325581395348801</v>
      </c>
      <c r="H1640" s="76">
        <v>5.4444674874680205E-4</v>
      </c>
      <c r="I1640" s="75">
        <v>1.2998360662977699</v>
      </c>
      <c r="J1640" s="75">
        <v>0.37986991744056198</v>
      </c>
      <c r="K1640" s="77">
        <v>5.3002574692312003E-2</v>
      </c>
      <c r="L1640" s="75">
        <v>3.2640445913101699</v>
      </c>
      <c r="M1640" s="78">
        <v>6.1515076648919802E-2</v>
      </c>
    </row>
    <row r="1641" spans="1:13">
      <c r="A1641" s="71">
        <v>2018</v>
      </c>
      <c r="B1641" s="80" t="s">
        <v>921</v>
      </c>
      <c r="C1641" s="73" t="s">
        <v>996</v>
      </c>
      <c r="D1641" s="9" t="s">
        <v>1671</v>
      </c>
      <c r="E1641" s="9" t="s">
        <v>1656</v>
      </c>
      <c r="F1641" s="74">
        <v>4201021</v>
      </c>
      <c r="G1641" s="75">
        <v>0.13375796178343899</v>
      </c>
      <c r="H1641" s="76">
        <v>9.5292438602352495E-4</v>
      </c>
      <c r="I1641" s="75">
        <v>7.39505439769573E-2</v>
      </c>
      <c r="J1641" s="75">
        <v>2.26995532389297E-2</v>
      </c>
      <c r="K1641" s="77">
        <v>6.5366006177918004E-2</v>
      </c>
      <c r="L1641" s="75">
        <v>3.02094155900026</v>
      </c>
      <c r="M1641" s="78">
        <v>0.146628385639238</v>
      </c>
    </row>
    <row r="1642" spans="1:13">
      <c r="A1642" s="71">
        <v>2018</v>
      </c>
      <c r="B1642" s="72" t="s">
        <v>914</v>
      </c>
      <c r="C1642" s="73" t="s">
        <v>936</v>
      </c>
      <c r="D1642" s="9" t="s">
        <v>1672</v>
      </c>
      <c r="E1642" s="9" t="s">
        <v>1656</v>
      </c>
      <c r="F1642" s="74">
        <v>5403315</v>
      </c>
      <c r="G1642" s="75">
        <v>0.10285714285714299</v>
      </c>
      <c r="H1642" s="76">
        <v>7.7913407196313501E-4</v>
      </c>
      <c r="I1642" s="75">
        <v>-2.1460981465418598</v>
      </c>
      <c r="J1642" s="75">
        <v>0.64638103308003902</v>
      </c>
      <c r="K1642" s="77">
        <v>6.1048811012850097E-2</v>
      </c>
      <c r="L1642" s="75">
        <v>3.1083878032982901</v>
      </c>
      <c r="M1642" s="78">
        <v>5.3772541308943198E-2</v>
      </c>
    </row>
    <row r="1643" spans="1:13">
      <c r="A1643" s="71">
        <v>2018</v>
      </c>
      <c r="B1643" s="80" t="s">
        <v>921</v>
      </c>
      <c r="C1643" s="73" t="s">
        <v>918</v>
      </c>
      <c r="D1643" s="9" t="s">
        <v>1672</v>
      </c>
      <c r="E1643" s="9" t="s">
        <v>1656</v>
      </c>
      <c r="F1643" s="74">
        <v>5403315</v>
      </c>
      <c r="G1643" s="75">
        <v>0.10285714285714299</v>
      </c>
      <c r="H1643" s="76">
        <v>4.3196500369977299E-4</v>
      </c>
      <c r="I1643" s="75">
        <v>-2.7197651994272198</v>
      </c>
      <c r="J1643" s="75">
        <v>0.78424496160344204</v>
      </c>
      <c r="K1643" s="77">
        <v>6.6417587947478804E-2</v>
      </c>
      <c r="L1643" s="75">
        <v>3.3645514367863201</v>
      </c>
      <c r="M1643" s="78">
        <v>6.8670500784517002E-2</v>
      </c>
    </row>
    <row r="1644" spans="1:13">
      <c r="A1644" s="71">
        <v>2018</v>
      </c>
      <c r="B1644" s="72" t="s">
        <v>914</v>
      </c>
      <c r="C1644" s="73" t="s">
        <v>918</v>
      </c>
      <c r="D1644" s="9" t="s">
        <v>1672</v>
      </c>
      <c r="E1644" s="9" t="s">
        <v>1656</v>
      </c>
      <c r="F1644" s="74">
        <v>5403315</v>
      </c>
      <c r="G1644" s="75">
        <v>0.10285714285714299</v>
      </c>
      <c r="H1644" s="76">
        <v>3.7551627386127201E-5</v>
      </c>
      <c r="I1644" s="75">
        <v>-2.9940785447231502</v>
      </c>
      <c r="J1644" s="75">
        <v>0.74110959025512702</v>
      </c>
      <c r="K1644" s="77">
        <v>8.9048866857890499E-2</v>
      </c>
      <c r="L1644" s="75">
        <v>4.4253712371018903</v>
      </c>
      <c r="M1644" s="78">
        <v>8.3221160542913605E-2</v>
      </c>
    </row>
    <row r="1645" spans="1:13">
      <c r="A1645" s="81">
        <v>2019</v>
      </c>
      <c r="B1645" s="72" t="s">
        <v>914</v>
      </c>
      <c r="C1645" s="73" t="s">
        <v>930</v>
      </c>
      <c r="D1645" s="9" t="s">
        <v>1673</v>
      </c>
      <c r="E1645" s="9" t="s">
        <v>1656</v>
      </c>
      <c r="F1645" s="74">
        <v>5526435</v>
      </c>
      <c r="G1645" s="75">
        <v>0.12033195020746899</v>
      </c>
      <c r="H1645" s="76">
        <v>9.6706881292019304E-4</v>
      </c>
      <c r="I1645" s="75">
        <v>5.5124362175010801E-2</v>
      </c>
      <c r="J1645" s="75">
        <v>1.6842914707910901E-2</v>
      </c>
      <c r="K1645" s="77">
        <v>4.3473035806215303E-2</v>
      </c>
      <c r="L1645" s="75">
        <v>3.0145426220822098</v>
      </c>
      <c r="M1645" s="78">
        <v>2.2553123059299001E-2</v>
      </c>
    </row>
    <row r="1646" spans="1:13">
      <c r="A1646" s="81">
        <v>2019</v>
      </c>
      <c r="B1646" s="72" t="s">
        <v>914</v>
      </c>
      <c r="C1646" s="73" t="s">
        <v>1105</v>
      </c>
      <c r="D1646" s="9" t="s">
        <v>1673</v>
      </c>
      <c r="E1646" s="9" t="s">
        <v>1656</v>
      </c>
      <c r="F1646" s="74">
        <v>5526435</v>
      </c>
      <c r="G1646" s="75">
        <v>0.12033195020746899</v>
      </c>
      <c r="H1646" s="76">
        <v>9.4150152852992802E-4</v>
      </c>
      <c r="I1646" s="75">
        <v>-1.68820063274093</v>
      </c>
      <c r="J1646" s="75">
        <v>0.51467448527845405</v>
      </c>
      <c r="K1646" s="77">
        <v>4.3662387679692202E-2</v>
      </c>
      <c r="L1646" s="75">
        <v>3.0261789705686399</v>
      </c>
      <c r="M1646" s="78">
        <v>3.9951702533533098E-2</v>
      </c>
    </row>
    <row r="1647" spans="1:13">
      <c r="A1647" s="81">
        <v>2019</v>
      </c>
      <c r="B1647" s="80" t="s">
        <v>921</v>
      </c>
      <c r="C1647" s="73" t="s">
        <v>930</v>
      </c>
      <c r="D1647" s="9" t="s">
        <v>1673</v>
      </c>
      <c r="E1647" s="9" t="s">
        <v>1656</v>
      </c>
      <c r="F1647" s="74">
        <v>5526435</v>
      </c>
      <c r="G1647" s="75">
        <v>0.12033195020746899</v>
      </c>
      <c r="H1647" s="76">
        <v>5.4725296135017495E-4</v>
      </c>
      <c r="I1647" s="75">
        <v>5.85038034417373E-2</v>
      </c>
      <c r="J1647" s="75">
        <v>1.70952932476395E-2</v>
      </c>
      <c r="K1647" s="77">
        <v>4.7433847785637397E-2</v>
      </c>
      <c r="L1647" s="75">
        <v>3.26181187965576</v>
      </c>
      <c r="M1647" s="78">
        <v>2.5403159633701801E-2</v>
      </c>
    </row>
    <row r="1648" spans="1:13">
      <c r="A1648" s="81">
        <v>2019</v>
      </c>
      <c r="B1648" s="80" t="s">
        <v>921</v>
      </c>
      <c r="C1648" s="73" t="s">
        <v>1105</v>
      </c>
      <c r="D1648" s="9" t="s">
        <v>1673</v>
      </c>
      <c r="E1648" s="9" t="s">
        <v>1656</v>
      </c>
      <c r="F1648" s="74">
        <v>5526435</v>
      </c>
      <c r="G1648" s="75">
        <v>0.12033195020746899</v>
      </c>
      <c r="H1648" s="76">
        <v>4.3061627798168198E-4</v>
      </c>
      <c r="I1648" s="75">
        <v>-1.8445127285867999</v>
      </c>
      <c r="J1648" s="75">
        <v>0.529433994409931</v>
      </c>
      <c r="K1648" s="77">
        <v>4.9117025571926799E-2</v>
      </c>
      <c r="L1648" s="75">
        <v>3.36590955717858</v>
      </c>
      <c r="M1648" s="78">
        <v>4.7692543785295E-2</v>
      </c>
    </row>
    <row r="1649" spans="1:13">
      <c r="A1649" s="79">
        <v>2017</v>
      </c>
      <c r="B1649" s="80" t="s">
        <v>921</v>
      </c>
      <c r="C1649" s="73" t="s">
        <v>919</v>
      </c>
      <c r="D1649" s="9" t="s">
        <v>1674</v>
      </c>
      <c r="E1649" s="9" t="s">
        <v>1656</v>
      </c>
      <c r="F1649" s="74">
        <v>9061145</v>
      </c>
      <c r="G1649" s="75">
        <v>2.7777777777777801E-2</v>
      </c>
      <c r="H1649" s="76">
        <v>8.3987124538597701E-4</v>
      </c>
      <c r="I1649" s="75">
        <v>-6.4919794284217902</v>
      </c>
      <c r="J1649" s="75">
        <v>1.9587628600387901</v>
      </c>
      <c r="K1649" s="77">
        <v>3.7423298033294902E-2</v>
      </c>
      <c r="L1649" s="75">
        <v>3.0757872873956398</v>
      </c>
      <c r="M1649" s="78">
        <v>0.35925028611064802</v>
      </c>
    </row>
    <row r="1650" spans="1:13">
      <c r="A1650" s="79">
        <v>2017</v>
      </c>
      <c r="B1650" s="72" t="s">
        <v>914</v>
      </c>
      <c r="C1650" s="73" t="s">
        <v>977</v>
      </c>
      <c r="D1650" s="9" t="s">
        <v>1674</v>
      </c>
      <c r="E1650" s="9" t="s">
        <v>1656</v>
      </c>
      <c r="F1650" s="74">
        <v>9061145</v>
      </c>
      <c r="G1650" s="75">
        <v>2.7777777777777801E-2</v>
      </c>
      <c r="H1650" s="76">
        <v>6.59416342640078E-4</v>
      </c>
      <c r="I1650" s="75">
        <v>-246.50758843743</v>
      </c>
      <c r="J1650" s="75">
        <v>72.921599705959594</v>
      </c>
      <c r="K1650" s="77">
        <v>3.8901659341748301E-2</v>
      </c>
      <c r="L1650" s="75">
        <v>3.1808402937253901</v>
      </c>
      <c r="M1650" s="78">
        <v>0.35118643268855299</v>
      </c>
    </row>
    <row r="1651" spans="1:13">
      <c r="A1651" s="79">
        <v>2017</v>
      </c>
      <c r="B1651" s="72" t="s">
        <v>914</v>
      </c>
      <c r="C1651" s="73" t="s">
        <v>979</v>
      </c>
      <c r="D1651" s="9" t="s">
        <v>1674</v>
      </c>
      <c r="E1651" s="9" t="s">
        <v>1656</v>
      </c>
      <c r="F1651" s="74">
        <v>9061145</v>
      </c>
      <c r="G1651" s="75">
        <v>2.7777777777777801E-2</v>
      </c>
      <c r="H1651" s="76">
        <v>5.8202830263569705E-4</v>
      </c>
      <c r="I1651" s="75">
        <v>-5.0744885357806897</v>
      </c>
      <c r="J1651" s="75">
        <v>1.4866211608951001</v>
      </c>
      <c r="K1651" s="77">
        <v>3.9649341577718003E-2</v>
      </c>
      <c r="L1651" s="75">
        <v>3.2350558961411</v>
      </c>
      <c r="M1651" s="78">
        <v>0.359002711058312</v>
      </c>
    </row>
    <row r="1652" spans="1:13">
      <c r="A1652" s="79">
        <v>2017</v>
      </c>
      <c r="B1652" s="72" t="s">
        <v>914</v>
      </c>
      <c r="C1652" s="73" t="s">
        <v>919</v>
      </c>
      <c r="D1652" s="9" t="s">
        <v>1674</v>
      </c>
      <c r="E1652" s="9" t="s">
        <v>1656</v>
      </c>
      <c r="F1652" s="74">
        <v>9061145</v>
      </c>
      <c r="G1652" s="75">
        <v>2.7777777777777801E-2</v>
      </c>
      <c r="H1652" s="76">
        <v>4.2413945779859002E-4</v>
      </c>
      <c r="I1652" s="75">
        <v>-6.4412391351101297</v>
      </c>
      <c r="J1652" s="75">
        <v>1.84260313303904</v>
      </c>
      <c r="K1652" s="77">
        <v>4.1543354592144803E-2</v>
      </c>
      <c r="L1652" s="75">
        <v>3.3724913231378499</v>
      </c>
      <c r="M1652" s="78">
        <v>0.35365654396219698</v>
      </c>
    </row>
    <row r="1653" spans="1:13">
      <c r="A1653" s="71">
        <v>2018</v>
      </c>
      <c r="B1653" s="80" t="s">
        <v>921</v>
      </c>
      <c r="C1653" s="73" t="s">
        <v>936</v>
      </c>
      <c r="D1653" s="9" t="s">
        <v>1675</v>
      </c>
      <c r="E1653" s="9" t="s">
        <v>1656</v>
      </c>
      <c r="F1653" s="74">
        <v>9064926</v>
      </c>
      <c r="G1653" s="75">
        <v>9.1428571428571401E-2</v>
      </c>
      <c r="H1653" s="76">
        <v>9.4304713116748705E-4</v>
      </c>
      <c r="I1653" s="75">
        <v>-1.8652151133100801</v>
      </c>
      <c r="J1653" s="75">
        <v>0.57113417277183298</v>
      </c>
      <c r="K1653" s="77">
        <v>5.9125730357066301E-2</v>
      </c>
      <c r="L1653" s="75">
        <v>3.02546660175422</v>
      </c>
      <c r="M1653" s="78">
        <v>0.104037514867705</v>
      </c>
    </row>
    <row r="1654" spans="1:13">
      <c r="A1654" s="79">
        <v>2017</v>
      </c>
      <c r="B1654" s="72" t="s">
        <v>914</v>
      </c>
      <c r="C1654" s="73" t="s">
        <v>996</v>
      </c>
      <c r="D1654" s="9" t="s">
        <v>1676</v>
      </c>
      <c r="E1654" s="9" t="s">
        <v>1656</v>
      </c>
      <c r="F1654" s="74">
        <v>12982674</v>
      </c>
      <c r="G1654" s="75">
        <v>2.6422764227642299E-2</v>
      </c>
      <c r="H1654" s="76">
        <v>5.0402900266457102E-5</v>
      </c>
      <c r="I1654" s="75">
        <v>0.15941113461920001</v>
      </c>
      <c r="J1654" s="75">
        <v>3.9867309395322098E-2</v>
      </c>
      <c r="K1654" s="77">
        <v>6.2926224174868595E-2</v>
      </c>
      <c r="L1654" s="75">
        <v>4.2975444728108503</v>
      </c>
      <c r="M1654" s="78">
        <v>0.46987051689686099</v>
      </c>
    </row>
    <row r="1655" spans="1:13">
      <c r="A1655" s="79">
        <v>2017</v>
      </c>
      <c r="B1655" s="72" t="s">
        <v>914</v>
      </c>
      <c r="C1655" s="73" t="s">
        <v>996</v>
      </c>
      <c r="D1655" s="9" t="s">
        <v>1677</v>
      </c>
      <c r="E1655" s="9" t="s">
        <v>1656</v>
      </c>
      <c r="F1655" s="74">
        <v>13006104</v>
      </c>
      <c r="G1655" s="75">
        <v>2.8455284552845499E-2</v>
      </c>
      <c r="H1655" s="76">
        <v>1.1326181765926E-4</v>
      </c>
      <c r="I1655" s="75">
        <v>0.14548946991814901</v>
      </c>
      <c r="J1655" s="75">
        <v>3.81499139862473E-2</v>
      </c>
      <c r="K1655" s="77">
        <v>5.7407178345407699E-2</v>
      </c>
      <c r="L1655" s="75">
        <v>3.9459164729668399</v>
      </c>
      <c r="M1655" s="78">
        <v>0.24711667580576099</v>
      </c>
    </row>
    <row r="1656" spans="1:13">
      <c r="A1656" s="81">
        <v>2019</v>
      </c>
      <c r="B1656" s="80" t="s">
        <v>921</v>
      </c>
      <c r="C1656" s="73" t="s">
        <v>957</v>
      </c>
      <c r="D1656" s="9" t="s">
        <v>1678</v>
      </c>
      <c r="E1656" s="9" t="s">
        <v>1656</v>
      </c>
      <c r="F1656" s="74">
        <v>13829973</v>
      </c>
      <c r="G1656" s="75">
        <v>4.1860465116279097E-2</v>
      </c>
      <c r="H1656" s="76">
        <v>5.7534733633322595E-4</v>
      </c>
      <c r="I1656" s="75">
        <v>2.2828903506190299</v>
      </c>
      <c r="J1656" s="75">
        <v>0.67049463295774903</v>
      </c>
      <c r="K1656" s="77">
        <v>5.2491054773920999E-2</v>
      </c>
      <c r="L1656" s="75">
        <v>3.24006989320447</v>
      </c>
      <c r="M1656" s="78">
        <v>0.17286503970776099</v>
      </c>
    </row>
    <row r="1657" spans="1:13">
      <c r="A1657" s="81">
        <v>2019</v>
      </c>
      <c r="B1657" s="72" t="s">
        <v>914</v>
      </c>
      <c r="C1657" s="73" t="s">
        <v>957</v>
      </c>
      <c r="D1657" s="9" t="s">
        <v>1678</v>
      </c>
      <c r="E1657" s="9" t="s">
        <v>1656</v>
      </c>
      <c r="F1657" s="74">
        <v>13829973</v>
      </c>
      <c r="G1657" s="75">
        <v>4.1860465116279097E-2</v>
      </c>
      <c r="H1657" s="76">
        <v>5.464457817981E-4</v>
      </c>
      <c r="I1657" s="75">
        <v>2.2644741832354902</v>
      </c>
      <c r="J1657" s="75">
        <v>0.66196386500461701</v>
      </c>
      <c r="K1657" s="77">
        <v>5.2973942110785502E-2</v>
      </c>
      <c r="L1657" s="75">
        <v>3.2624529221571201</v>
      </c>
      <c r="M1657" s="78">
        <v>0.170087270947992</v>
      </c>
    </row>
    <row r="1658" spans="1:13">
      <c r="A1658" s="81">
        <v>2019</v>
      </c>
      <c r="B1658" s="80" t="s">
        <v>921</v>
      </c>
      <c r="C1658" s="73" t="s">
        <v>957</v>
      </c>
      <c r="D1658" s="9" t="s">
        <v>1679</v>
      </c>
      <c r="E1658" s="9" t="s">
        <v>1656</v>
      </c>
      <c r="F1658" s="74">
        <v>13830032</v>
      </c>
      <c r="G1658" s="75">
        <v>4.1860465116279097E-2</v>
      </c>
      <c r="H1658" s="76">
        <v>5.7534733633322595E-4</v>
      </c>
      <c r="I1658" s="75">
        <v>2.2828903506190299</v>
      </c>
      <c r="J1658" s="75">
        <v>0.67049463295774903</v>
      </c>
      <c r="K1658" s="77">
        <v>5.2491054773920999E-2</v>
      </c>
      <c r="L1658" s="75">
        <v>3.24006989320447</v>
      </c>
      <c r="M1658" s="78">
        <v>7.46427678137533E-2</v>
      </c>
    </row>
    <row r="1659" spans="1:13">
      <c r="A1659" s="81">
        <v>2019</v>
      </c>
      <c r="B1659" s="72" t="s">
        <v>914</v>
      </c>
      <c r="C1659" s="73" t="s">
        <v>957</v>
      </c>
      <c r="D1659" s="9" t="s">
        <v>1679</v>
      </c>
      <c r="E1659" s="9" t="s">
        <v>1656</v>
      </c>
      <c r="F1659" s="74">
        <v>13830032</v>
      </c>
      <c r="G1659" s="75">
        <v>4.1860465116279097E-2</v>
      </c>
      <c r="H1659" s="76">
        <v>5.464457817981E-4</v>
      </c>
      <c r="I1659" s="75">
        <v>2.2644741832354902</v>
      </c>
      <c r="J1659" s="75">
        <v>0.66196386500461701</v>
      </c>
      <c r="K1659" s="77">
        <v>5.2973942110785502E-2</v>
      </c>
      <c r="L1659" s="75">
        <v>3.2624529221571201</v>
      </c>
      <c r="M1659" s="78">
        <v>7.34433329891859E-2</v>
      </c>
    </row>
    <row r="1660" spans="1:13">
      <c r="A1660" s="71">
        <v>2018</v>
      </c>
      <c r="B1660" s="80" t="s">
        <v>921</v>
      </c>
      <c r="C1660" s="73" t="s">
        <v>930</v>
      </c>
      <c r="D1660" s="9" t="s">
        <v>1680</v>
      </c>
      <c r="E1660" s="9" t="s">
        <v>1656</v>
      </c>
      <c r="F1660" s="74">
        <v>15529132</v>
      </c>
      <c r="G1660" s="75">
        <v>0.311428571428571</v>
      </c>
      <c r="H1660" s="76">
        <v>7.1544857472894698E-4</v>
      </c>
      <c r="I1660" s="75">
        <v>-0.13034702710900201</v>
      </c>
      <c r="J1660" s="75">
        <v>3.9040436029259301E-2</v>
      </c>
      <c r="K1660" s="77">
        <v>6.1712932066637402E-2</v>
      </c>
      <c r="L1660" s="75">
        <v>3.1454215771579901</v>
      </c>
      <c r="M1660" s="78">
        <v>7.5466120641127205E-2</v>
      </c>
    </row>
    <row r="1661" spans="1:13">
      <c r="A1661" s="81">
        <v>2019</v>
      </c>
      <c r="B1661" s="72" t="s">
        <v>914</v>
      </c>
      <c r="C1661" s="73" t="s">
        <v>959</v>
      </c>
      <c r="D1661" s="9" t="s">
        <v>1681</v>
      </c>
      <c r="E1661" s="9" t="s">
        <v>1656</v>
      </c>
      <c r="F1661" s="74">
        <v>16283230</v>
      </c>
      <c r="G1661" s="75">
        <v>0.17209302325581399</v>
      </c>
      <c r="H1661" s="76">
        <v>8.6736580087725995E-4</v>
      </c>
      <c r="I1661" s="75">
        <v>1.69915164914983</v>
      </c>
      <c r="J1661" s="75">
        <v>0.51506224699846803</v>
      </c>
      <c r="K1661" s="77">
        <v>4.9358409344669701E-2</v>
      </c>
      <c r="L1661" s="75">
        <v>3.0617977055249299</v>
      </c>
      <c r="M1661" s="78">
        <v>1.6990022354460899E-2</v>
      </c>
    </row>
    <row r="1662" spans="1:13">
      <c r="A1662" s="81">
        <v>2019</v>
      </c>
      <c r="B1662" s="80" t="s">
        <v>921</v>
      </c>
      <c r="C1662" s="73" t="s">
        <v>957</v>
      </c>
      <c r="D1662" s="9" t="s">
        <v>1681</v>
      </c>
      <c r="E1662" s="9" t="s">
        <v>1656</v>
      </c>
      <c r="F1662" s="74">
        <v>16283230</v>
      </c>
      <c r="G1662" s="75">
        <v>0.17209302325581399</v>
      </c>
      <c r="H1662" s="76">
        <v>8.4790787342533202E-4</v>
      </c>
      <c r="I1662" s="75">
        <v>2.3503982123387699</v>
      </c>
      <c r="J1662" s="75">
        <v>0.71167386854675996</v>
      </c>
      <c r="K1662" s="77">
        <v>4.9466666560796499E-2</v>
      </c>
      <c r="L1662" s="75">
        <v>3.0716513319844601</v>
      </c>
      <c r="M1662" s="78">
        <v>2.3106082912843301E-2</v>
      </c>
    </row>
    <row r="1663" spans="1:13">
      <c r="A1663" s="81">
        <v>2019</v>
      </c>
      <c r="B1663" s="80" t="s">
        <v>921</v>
      </c>
      <c r="C1663" s="73" t="s">
        <v>959</v>
      </c>
      <c r="D1663" s="9" t="s">
        <v>1681</v>
      </c>
      <c r="E1663" s="9" t="s">
        <v>1656</v>
      </c>
      <c r="F1663" s="74">
        <v>16283230</v>
      </c>
      <c r="G1663" s="75">
        <v>0.17209302325581399</v>
      </c>
      <c r="H1663" s="76">
        <v>4.0929163473895898E-4</v>
      </c>
      <c r="I1663" s="75">
        <v>2.0618411415001399</v>
      </c>
      <c r="J1663" s="75">
        <v>0.59044097942670704</v>
      </c>
      <c r="K1663" s="77">
        <v>5.51392769484748E-2</v>
      </c>
      <c r="L1663" s="75">
        <v>3.3879671315429398</v>
      </c>
      <c r="M1663" s="78">
        <v>2.5017278885071E-2</v>
      </c>
    </row>
    <row r="1664" spans="1:13">
      <c r="A1664" s="71">
        <v>2018</v>
      </c>
      <c r="B1664" s="80" t="s">
        <v>921</v>
      </c>
      <c r="C1664" s="73" t="s">
        <v>996</v>
      </c>
      <c r="D1664" s="9" t="s">
        <v>1682</v>
      </c>
      <c r="E1664" s="9" t="s">
        <v>1656</v>
      </c>
      <c r="F1664" s="74">
        <v>16567611</v>
      </c>
      <c r="G1664" s="75">
        <v>0.34076433121019101</v>
      </c>
      <c r="H1664" s="76">
        <v>4.7099125648272197E-4</v>
      </c>
      <c r="I1664" s="75">
        <v>0.13665135254883301</v>
      </c>
      <c r="J1664" s="75">
        <v>3.9726711230727497E-2</v>
      </c>
      <c r="K1664" s="77">
        <v>7.2593997770442995E-2</v>
      </c>
      <c r="L1664" s="75">
        <v>3.3269871550718499</v>
      </c>
      <c r="M1664" s="78">
        <v>0.33878789897306799</v>
      </c>
    </row>
    <row r="1665" spans="1:13">
      <c r="A1665" s="81">
        <v>2019</v>
      </c>
      <c r="B1665" s="72" t="s">
        <v>914</v>
      </c>
      <c r="C1665" s="73" t="s">
        <v>966</v>
      </c>
      <c r="D1665" s="9" t="s">
        <v>1683</v>
      </c>
      <c r="E1665" s="9" t="s">
        <v>1656</v>
      </c>
      <c r="F1665" s="74">
        <v>17272359</v>
      </c>
      <c r="G1665" s="75">
        <v>2.32558139534884E-2</v>
      </c>
      <c r="H1665" s="76">
        <v>5.3625291556175703E-4</v>
      </c>
      <c r="I1665" s="75">
        <v>0.15755283021045999</v>
      </c>
      <c r="J1665" s="75">
        <v>4.5991150984738202E-2</v>
      </c>
      <c r="K1665" s="77">
        <v>5.3121037434285E-2</v>
      </c>
      <c r="L1665" s="75">
        <v>3.2706303335784299</v>
      </c>
      <c r="M1665" s="78">
        <v>8.7581737413408703E-2</v>
      </c>
    </row>
    <row r="1666" spans="1:13">
      <c r="A1666" s="81">
        <v>2019</v>
      </c>
      <c r="B1666" s="72" t="s">
        <v>914</v>
      </c>
      <c r="C1666" s="73" t="s">
        <v>929</v>
      </c>
      <c r="D1666" s="9" t="s">
        <v>1684</v>
      </c>
      <c r="E1666" s="9" t="s">
        <v>1656</v>
      </c>
      <c r="F1666" s="74">
        <v>17562384</v>
      </c>
      <c r="G1666" s="75">
        <v>8.6046511627906996E-2</v>
      </c>
      <c r="H1666" s="76">
        <v>8.5764251236870404E-4</v>
      </c>
      <c r="I1666" s="75">
        <v>0.378428648606354</v>
      </c>
      <c r="J1666" s="75">
        <v>0.114607551526545</v>
      </c>
      <c r="K1666" s="77">
        <v>4.9446760281953599E-2</v>
      </c>
      <c r="L1666" s="75">
        <v>3.06669369963178</v>
      </c>
      <c r="M1666" s="78">
        <v>0.12724622656488199</v>
      </c>
    </row>
    <row r="1667" spans="1:13">
      <c r="A1667" s="81">
        <v>2019</v>
      </c>
      <c r="B1667" s="72" t="s">
        <v>914</v>
      </c>
      <c r="C1667" s="73" t="s">
        <v>922</v>
      </c>
      <c r="D1667" s="9" t="s">
        <v>1685</v>
      </c>
      <c r="E1667" s="9" t="s">
        <v>1656</v>
      </c>
      <c r="F1667" s="74">
        <v>17863843</v>
      </c>
      <c r="G1667" s="75">
        <v>3.9534883720930197E-2</v>
      </c>
      <c r="H1667" s="76">
        <v>6.8787895601208E-4</v>
      </c>
      <c r="I1667" s="75">
        <v>2.0128053181531702</v>
      </c>
      <c r="J1667" s="75">
        <v>0.598933855769062</v>
      </c>
      <c r="K1667" s="77">
        <v>5.1174139065081801E-2</v>
      </c>
      <c r="L1667" s="75">
        <v>3.1624879765332801</v>
      </c>
      <c r="M1667" s="78">
        <v>3.81910676313428E-2</v>
      </c>
    </row>
    <row r="1668" spans="1:13">
      <c r="A1668" s="81">
        <v>2019</v>
      </c>
      <c r="B1668" s="80" t="s">
        <v>921</v>
      </c>
      <c r="C1668" s="73" t="s">
        <v>922</v>
      </c>
      <c r="D1668" s="9" t="s">
        <v>1685</v>
      </c>
      <c r="E1668" s="9" t="s">
        <v>1656</v>
      </c>
      <c r="F1668" s="74">
        <v>17863843</v>
      </c>
      <c r="G1668" s="75">
        <v>3.9534883720930197E-2</v>
      </c>
      <c r="H1668" s="76">
        <v>6.3597212724987302E-4</v>
      </c>
      <c r="I1668" s="75">
        <v>2.0465203939855501</v>
      </c>
      <c r="J1668" s="75">
        <v>0.60571423125185997</v>
      </c>
      <c r="K1668" s="77">
        <v>5.1710602616389503E-2</v>
      </c>
      <c r="L1668" s="75">
        <v>3.1965619177585598</v>
      </c>
      <c r="M1668" s="78">
        <v>3.94812060175396E-2</v>
      </c>
    </row>
    <row r="1669" spans="1:13">
      <c r="A1669" s="71">
        <v>2018</v>
      </c>
      <c r="B1669" s="72" t="s">
        <v>914</v>
      </c>
      <c r="C1669" s="73" t="s">
        <v>930</v>
      </c>
      <c r="D1669" s="9" t="s">
        <v>1686</v>
      </c>
      <c r="E1669" s="9" t="s">
        <v>1656</v>
      </c>
      <c r="F1669" s="74">
        <v>21907364</v>
      </c>
      <c r="G1669" s="75">
        <v>0.122857142857143</v>
      </c>
      <c r="H1669" s="76">
        <v>2.6980196955587597E-4</v>
      </c>
      <c r="I1669" s="75">
        <v>9.1428965165276696E-2</v>
      </c>
      <c r="J1669" s="75">
        <v>2.5473249164801801E-2</v>
      </c>
      <c r="K1669" s="77">
        <v>7.0969841450649607E-2</v>
      </c>
      <c r="L1669" s="75">
        <v>3.56895488430041</v>
      </c>
      <c r="M1669" s="78">
        <v>0.130430818062202</v>
      </c>
    </row>
    <row r="1670" spans="1:13">
      <c r="A1670" s="81">
        <v>2019</v>
      </c>
      <c r="B1670" s="80" t="s">
        <v>921</v>
      </c>
      <c r="C1670" s="73" t="s">
        <v>966</v>
      </c>
      <c r="D1670" s="9" t="s">
        <v>1687</v>
      </c>
      <c r="E1670" s="9" t="s">
        <v>1656</v>
      </c>
      <c r="F1670" s="74">
        <v>21907377</v>
      </c>
      <c r="G1670" s="75">
        <v>2.7906976744186001E-2</v>
      </c>
      <c r="H1670" s="76">
        <v>3.8626154003208198E-4</v>
      </c>
      <c r="I1670" s="75">
        <v>0.22869502567779801</v>
      </c>
      <c r="J1670" s="75">
        <v>6.52173977192229E-2</v>
      </c>
      <c r="K1670" s="77">
        <v>5.5588862425067997E-2</v>
      </c>
      <c r="L1670" s="75">
        <v>3.4131185322987898</v>
      </c>
      <c r="M1670" s="78">
        <v>0.45865992109139597</v>
      </c>
    </row>
    <row r="1671" spans="1:13">
      <c r="A1671" s="81">
        <v>2019</v>
      </c>
      <c r="B1671" s="72" t="s">
        <v>914</v>
      </c>
      <c r="C1671" s="73" t="s">
        <v>966</v>
      </c>
      <c r="D1671" s="9" t="s">
        <v>1687</v>
      </c>
      <c r="E1671" s="9" t="s">
        <v>1656</v>
      </c>
      <c r="F1671" s="74">
        <v>21907377</v>
      </c>
      <c r="G1671" s="75">
        <v>2.7906976744186001E-2</v>
      </c>
      <c r="H1671" s="76">
        <v>3.4698469779825098E-4</v>
      </c>
      <c r="I1671" s="75">
        <v>0.226142715827612</v>
      </c>
      <c r="J1671" s="75">
        <v>6.3942976331676102E-2</v>
      </c>
      <c r="K1671" s="77">
        <v>5.6515765841470202E-2</v>
      </c>
      <c r="L1671" s="75">
        <v>3.4596896773944801</v>
      </c>
      <c r="M1671" s="78">
        <v>0.44847946474257899</v>
      </c>
    </row>
    <row r="1672" spans="1:13">
      <c r="A1672" s="71">
        <v>2018</v>
      </c>
      <c r="B1672" s="72" t="s">
        <v>914</v>
      </c>
      <c r="C1672" s="73" t="s">
        <v>930</v>
      </c>
      <c r="D1672" s="9" t="s">
        <v>1688</v>
      </c>
      <c r="E1672" s="9" t="s">
        <v>1656</v>
      </c>
      <c r="F1672" s="74">
        <v>21978318</v>
      </c>
      <c r="G1672" s="75">
        <v>4.2857142857142899E-2</v>
      </c>
      <c r="H1672" s="76">
        <v>7.0323607960893705E-4</v>
      </c>
      <c r="I1672" s="75">
        <v>0.14103143995034201</v>
      </c>
      <c r="J1672" s="75">
        <v>4.2134944416799998E-2</v>
      </c>
      <c r="K1672" s="77">
        <v>6.2012835511836298E-2</v>
      </c>
      <c r="L1672" s="75">
        <v>3.1528988558337301</v>
      </c>
      <c r="M1672" s="78">
        <v>0.219094337006183</v>
      </c>
    </row>
    <row r="1673" spans="1:13">
      <c r="A1673" s="71">
        <v>2018</v>
      </c>
      <c r="B1673" s="72" t="s">
        <v>914</v>
      </c>
      <c r="C1673" s="73" t="s">
        <v>930</v>
      </c>
      <c r="D1673" s="9" t="s">
        <v>1689</v>
      </c>
      <c r="E1673" s="9" t="s">
        <v>1656</v>
      </c>
      <c r="F1673" s="74">
        <v>22142775</v>
      </c>
      <c r="G1673" s="75">
        <v>5.7142857142857099E-2</v>
      </c>
      <c r="H1673" s="76">
        <v>1.41062864031367E-4</v>
      </c>
      <c r="I1673" s="75">
        <v>0.13450680489845099</v>
      </c>
      <c r="J1673" s="75">
        <v>3.59270556286235E-2</v>
      </c>
      <c r="K1673" s="77">
        <v>7.6971652890989201E-2</v>
      </c>
      <c r="L1673" s="75">
        <v>3.8505873028224</v>
      </c>
      <c r="M1673" s="78">
        <v>5.7894883922736798E-2</v>
      </c>
    </row>
    <row r="1674" spans="1:13">
      <c r="A1674" s="71">
        <v>2018</v>
      </c>
      <c r="B1674" s="72" t="s">
        <v>914</v>
      </c>
      <c r="C1674" s="73" t="s">
        <v>1027</v>
      </c>
      <c r="D1674" s="9" t="s">
        <v>1689</v>
      </c>
      <c r="E1674" s="9" t="s">
        <v>1656</v>
      </c>
      <c r="F1674" s="74">
        <v>22142775</v>
      </c>
      <c r="G1674" s="75">
        <v>5.7142857142857099E-2</v>
      </c>
      <c r="H1674" s="76">
        <v>1.22043277557276E-4</v>
      </c>
      <c r="I1674" s="75">
        <v>-2.7638717633707199</v>
      </c>
      <c r="J1674" s="75">
        <v>0.73166407413810497</v>
      </c>
      <c r="K1674" s="77">
        <v>7.8304774814047406E-2</v>
      </c>
      <c r="L1674" s="75">
        <v>3.9134861375920198</v>
      </c>
      <c r="M1674" s="78">
        <v>8.4348107597870106E-2</v>
      </c>
    </row>
    <row r="1675" spans="1:13">
      <c r="A1675" s="71">
        <v>2018</v>
      </c>
      <c r="B1675" s="72" t="s">
        <v>914</v>
      </c>
      <c r="C1675" s="73" t="s">
        <v>932</v>
      </c>
      <c r="D1675" s="9" t="s">
        <v>1689</v>
      </c>
      <c r="E1675" s="9" t="s">
        <v>1656</v>
      </c>
      <c r="F1675" s="74">
        <v>22142775</v>
      </c>
      <c r="G1675" s="75">
        <v>5.7142857142857099E-2</v>
      </c>
      <c r="H1675" s="76">
        <v>9.2157934939807504E-5</v>
      </c>
      <c r="I1675" s="75">
        <v>0.15380755435342899</v>
      </c>
      <c r="J1675" s="75">
        <v>4.0034938579973103E-2</v>
      </c>
      <c r="K1675" s="77">
        <v>8.0882253188024195E-2</v>
      </c>
      <c r="L1675" s="75">
        <v>4.0354672654127697</v>
      </c>
      <c r="M1675" s="78">
        <v>6.3466468005024299E-2</v>
      </c>
    </row>
    <row r="1676" spans="1:13">
      <c r="A1676" s="71">
        <v>2018</v>
      </c>
      <c r="B1676" s="72" t="s">
        <v>914</v>
      </c>
      <c r="C1676" s="73" t="s">
        <v>918</v>
      </c>
      <c r="D1676" s="9" t="s">
        <v>1690</v>
      </c>
      <c r="E1676" s="9" t="s">
        <v>1656</v>
      </c>
      <c r="F1676" s="74">
        <v>22144045</v>
      </c>
      <c r="G1676" s="75">
        <v>3.7142857142857102E-2</v>
      </c>
      <c r="H1676" s="76">
        <v>6.5659344695690304E-4</v>
      </c>
      <c r="I1676" s="75">
        <v>4.0376016957028202</v>
      </c>
      <c r="J1676" s="75">
        <v>1.1998568449176701</v>
      </c>
      <c r="K1676" s="77">
        <v>6.2657763511566406E-2</v>
      </c>
      <c r="L1676" s="75">
        <v>3.18270345600305</v>
      </c>
      <c r="M1676" s="78">
        <v>0.44796702729848797</v>
      </c>
    </row>
    <row r="1677" spans="1:13">
      <c r="A1677" s="71">
        <v>2018</v>
      </c>
      <c r="B1677" s="80" t="s">
        <v>921</v>
      </c>
      <c r="C1677" s="73" t="s">
        <v>918</v>
      </c>
      <c r="D1677" s="9" t="s">
        <v>1690</v>
      </c>
      <c r="E1677" s="9" t="s">
        <v>1656</v>
      </c>
      <c r="F1677" s="74">
        <v>22144045</v>
      </c>
      <c r="G1677" s="75">
        <v>3.7142857142857102E-2</v>
      </c>
      <c r="H1677" s="76">
        <v>1.6588111440065301E-4</v>
      </c>
      <c r="I1677" s="75">
        <v>4.84100977072905</v>
      </c>
      <c r="J1677" s="75">
        <v>1.30829750945003</v>
      </c>
      <c r="K1677" s="77">
        <v>7.5256205293144099E-2</v>
      </c>
      <c r="L1677" s="75">
        <v>3.78020305567824</v>
      </c>
      <c r="M1677" s="78">
        <v>0.64397798223970404</v>
      </c>
    </row>
    <row r="1678" spans="1:13">
      <c r="A1678" s="79">
        <v>2017</v>
      </c>
      <c r="B1678" s="72" t="s">
        <v>914</v>
      </c>
      <c r="C1678" s="73" t="s">
        <v>1005</v>
      </c>
      <c r="D1678" s="9" t="s">
        <v>1690</v>
      </c>
      <c r="E1678" s="9" t="s">
        <v>1656</v>
      </c>
      <c r="F1678" s="74">
        <v>22144045</v>
      </c>
      <c r="G1678" s="75">
        <v>2.9513888888888899E-2</v>
      </c>
      <c r="H1678" s="76">
        <v>1.0913534672186401E-4</v>
      </c>
      <c r="I1678" s="75">
        <v>0.20885877446006501</v>
      </c>
      <c r="J1678" s="75">
        <v>5.4544364225704502E-2</v>
      </c>
      <c r="K1678" s="77">
        <v>4.9636925526239703E-2</v>
      </c>
      <c r="L1678" s="75">
        <v>3.9620345674678399</v>
      </c>
      <c r="M1678" s="78">
        <v>0.26995613865210899</v>
      </c>
    </row>
    <row r="1679" spans="1:13">
      <c r="A1679" s="71">
        <v>2018</v>
      </c>
      <c r="B1679" s="72" t="s">
        <v>914</v>
      </c>
      <c r="C1679" s="73" t="s">
        <v>932</v>
      </c>
      <c r="D1679" s="9" t="s">
        <v>1690</v>
      </c>
      <c r="E1679" s="9" t="s">
        <v>1656</v>
      </c>
      <c r="F1679" s="74">
        <v>22144045</v>
      </c>
      <c r="G1679" s="75">
        <v>3.7142857142857102E-2</v>
      </c>
      <c r="H1679" s="76">
        <v>9.1999656462223595E-5</v>
      </c>
      <c r="I1679" s="75">
        <v>0.19192931962163001</v>
      </c>
      <c r="J1679" s="75">
        <v>4.9952672894160999E-2</v>
      </c>
      <c r="K1679" s="77">
        <v>8.0897995061887801E-2</v>
      </c>
      <c r="L1679" s="75">
        <v>4.0362137943592202</v>
      </c>
      <c r="M1679" s="78">
        <v>0.46297600514565601</v>
      </c>
    </row>
    <row r="1680" spans="1:13">
      <c r="A1680" s="71">
        <v>2018</v>
      </c>
      <c r="B1680" s="80" t="s">
        <v>921</v>
      </c>
      <c r="C1680" s="73" t="s">
        <v>996</v>
      </c>
      <c r="D1680" s="9" t="s">
        <v>1691</v>
      </c>
      <c r="E1680" s="9" t="s">
        <v>1656</v>
      </c>
      <c r="F1680" s="74">
        <v>25065190</v>
      </c>
      <c r="G1680" s="75">
        <v>5.4140127388534999E-2</v>
      </c>
      <c r="H1680" s="76">
        <v>4.9463036309904695E-4</v>
      </c>
      <c r="I1680" s="75">
        <v>0.100153783698527</v>
      </c>
      <c r="J1680" s="75">
        <v>2.9220949343042799E-2</v>
      </c>
      <c r="K1680" s="77">
        <v>7.2094096637717403E-2</v>
      </c>
      <c r="L1680" s="75">
        <v>3.3057192278015899</v>
      </c>
      <c r="M1680" s="78">
        <v>0.31839640430496202</v>
      </c>
    </row>
    <row r="1681" spans="1:13">
      <c r="A1681" s="71">
        <v>2018</v>
      </c>
      <c r="B1681" s="80" t="s">
        <v>921</v>
      </c>
      <c r="C1681" s="73" t="s">
        <v>925</v>
      </c>
      <c r="D1681" s="9" t="s">
        <v>1691</v>
      </c>
      <c r="E1681" s="9" t="s">
        <v>1656</v>
      </c>
      <c r="F1681" s="74">
        <v>25065190</v>
      </c>
      <c r="G1681" s="75">
        <v>5.4140127388534999E-2</v>
      </c>
      <c r="H1681" s="76">
        <v>4.6445948822067203E-4</v>
      </c>
      <c r="I1681" s="75">
        <v>3.0414829073141401</v>
      </c>
      <c r="J1681" s="75">
        <v>0.88330722191824795</v>
      </c>
      <c r="K1681" s="77">
        <v>7.2736487226791199E-2</v>
      </c>
      <c r="L1681" s="75">
        <v>3.3330521607004799</v>
      </c>
      <c r="M1681" s="78">
        <v>0.26592323438794502</v>
      </c>
    </row>
    <row r="1682" spans="1:13">
      <c r="A1682" s="71">
        <v>2018</v>
      </c>
      <c r="B1682" s="72" t="s">
        <v>914</v>
      </c>
      <c r="C1682" s="73" t="s">
        <v>925</v>
      </c>
      <c r="D1682" s="9" t="s">
        <v>1691</v>
      </c>
      <c r="E1682" s="9" t="s">
        <v>1656</v>
      </c>
      <c r="F1682" s="74">
        <v>25065190</v>
      </c>
      <c r="G1682" s="75">
        <v>5.4140127388534999E-2</v>
      </c>
      <c r="H1682" s="76">
        <v>3.5439031798920701E-4</v>
      </c>
      <c r="I1682" s="75">
        <v>3.0641971787632198</v>
      </c>
      <c r="J1682" s="75">
        <v>0.87142176918028802</v>
      </c>
      <c r="K1682" s="77">
        <v>7.5733460032991806E-2</v>
      </c>
      <c r="L1682" s="75">
        <v>3.4505181516306398</v>
      </c>
      <c r="M1682" s="78">
        <v>0.269909978678121</v>
      </c>
    </row>
    <row r="1683" spans="1:13">
      <c r="A1683" s="81">
        <v>2019</v>
      </c>
      <c r="B1683" s="72" t="s">
        <v>914</v>
      </c>
      <c r="C1683" s="73" t="s">
        <v>1105</v>
      </c>
      <c r="D1683" s="9" t="s">
        <v>1692</v>
      </c>
      <c r="E1683" s="9" t="s">
        <v>1656</v>
      </c>
      <c r="F1683" s="74">
        <v>25768455</v>
      </c>
      <c r="G1683" s="75">
        <v>0.40663900414937798</v>
      </c>
      <c r="H1683" s="76">
        <v>5.1621509165669795E-4</v>
      </c>
      <c r="I1683" s="75">
        <v>1.33791996757219</v>
      </c>
      <c r="J1683" s="75">
        <v>0.38898406033741201</v>
      </c>
      <c r="K1683" s="77">
        <v>4.7903119100349598E-2</v>
      </c>
      <c r="L1683" s="75">
        <v>3.2871693029161002</v>
      </c>
      <c r="M1683" s="78">
        <v>3.9827066781320003E-2</v>
      </c>
    </row>
    <row r="1684" spans="1:13">
      <c r="A1684" s="79">
        <v>2017</v>
      </c>
      <c r="B1684" s="80" t="s">
        <v>921</v>
      </c>
      <c r="C1684" s="73" t="s">
        <v>944</v>
      </c>
      <c r="D1684" s="9" t="s">
        <v>1693</v>
      </c>
      <c r="E1684" s="9" t="s">
        <v>1656</v>
      </c>
      <c r="F1684" s="74">
        <v>27108729</v>
      </c>
      <c r="G1684" s="75">
        <v>5.08130081300813E-2</v>
      </c>
      <c r="H1684" s="76">
        <v>6.8583812732408999E-4</v>
      </c>
      <c r="I1684" s="75">
        <v>-1.8661795176624001</v>
      </c>
      <c r="J1684" s="75">
        <v>0.55478747841703802</v>
      </c>
      <c r="K1684" s="77">
        <v>4.4954052121501303E-2</v>
      </c>
      <c r="L1684" s="75">
        <v>3.1637783751175599</v>
      </c>
      <c r="M1684" s="78">
        <v>4.0269377804127302E-2</v>
      </c>
    </row>
    <row r="1685" spans="1:13">
      <c r="A1685" s="79">
        <v>2017</v>
      </c>
      <c r="B1685" s="72" t="s">
        <v>914</v>
      </c>
      <c r="C1685" s="73" t="s">
        <v>944</v>
      </c>
      <c r="D1685" s="9" t="s">
        <v>1693</v>
      </c>
      <c r="E1685" s="9" t="s">
        <v>1656</v>
      </c>
      <c r="F1685" s="74">
        <v>27108729</v>
      </c>
      <c r="G1685" s="75">
        <v>5.08130081300813E-2</v>
      </c>
      <c r="H1685" s="76">
        <v>1.95837459470499E-4</v>
      </c>
      <c r="I1685" s="75">
        <v>-2.0211435775925999</v>
      </c>
      <c r="J1685" s="75">
        <v>0.54874901283674204</v>
      </c>
      <c r="K1685" s="77">
        <v>5.3652752929069999E-2</v>
      </c>
      <c r="L1685" s="75">
        <v>3.70810423344538</v>
      </c>
      <c r="M1685" s="78">
        <v>4.7234836271536698E-2</v>
      </c>
    </row>
    <row r="1686" spans="1:13">
      <c r="A1686" s="71">
        <v>2018</v>
      </c>
      <c r="B1686" s="72" t="s">
        <v>914</v>
      </c>
      <c r="C1686" s="73" t="s">
        <v>915</v>
      </c>
      <c r="D1686" s="9" t="s">
        <v>1694</v>
      </c>
      <c r="E1686" s="9" t="s">
        <v>1656</v>
      </c>
      <c r="F1686" s="74">
        <v>27621549</v>
      </c>
      <c r="G1686" s="75">
        <v>0.04</v>
      </c>
      <c r="H1686" s="76">
        <v>8.7582694020739904E-4</v>
      </c>
      <c r="I1686" s="75">
        <v>130.36048936572899</v>
      </c>
      <c r="J1686" s="75">
        <v>39.633745760799002</v>
      </c>
      <c r="K1686" s="77">
        <v>5.99472067100262E-2</v>
      </c>
      <c r="L1686" s="75">
        <v>3.0575817001538601</v>
      </c>
      <c r="M1686" s="78">
        <v>0.24900127702957001</v>
      </c>
    </row>
    <row r="1687" spans="1:13">
      <c r="A1687" s="81">
        <v>2019</v>
      </c>
      <c r="B1687" s="80" t="s">
        <v>921</v>
      </c>
      <c r="C1687" s="73" t="s">
        <v>1105</v>
      </c>
      <c r="D1687" s="9" t="s">
        <v>1694</v>
      </c>
      <c r="E1687" s="9" t="s">
        <v>1656</v>
      </c>
      <c r="F1687" s="74">
        <v>27621549</v>
      </c>
      <c r="G1687" s="75">
        <v>3.7344398340249003E-2</v>
      </c>
      <c r="H1687" s="76">
        <v>8.2544713484118703E-4</v>
      </c>
      <c r="I1687" s="75">
        <v>4.0515373253681597</v>
      </c>
      <c r="J1687" s="75">
        <v>1.2226390892048999</v>
      </c>
      <c r="K1687" s="77">
        <v>4.45419747159954E-2</v>
      </c>
      <c r="L1687" s="75">
        <v>3.0833107355834302</v>
      </c>
      <c r="M1687" s="78">
        <v>5.03896283929888E-2</v>
      </c>
    </row>
    <row r="1688" spans="1:13">
      <c r="A1688" s="71">
        <v>2018</v>
      </c>
      <c r="B1688" s="80" t="s">
        <v>921</v>
      </c>
      <c r="C1688" s="73" t="s">
        <v>933</v>
      </c>
      <c r="D1688" s="9" t="s">
        <v>1694</v>
      </c>
      <c r="E1688" s="9" t="s">
        <v>1656</v>
      </c>
      <c r="F1688" s="74">
        <v>27621549</v>
      </c>
      <c r="G1688" s="75">
        <v>0.04</v>
      </c>
      <c r="H1688" s="76">
        <v>3.6964129157937E-4</v>
      </c>
      <c r="I1688" s="75">
        <v>130.50895332170001</v>
      </c>
      <c r="J1688" s="75">
        <v>37.214719933433599</v>
      </c>
      <c r="K1688" s="77">
        <v>6.78643933884686E-2</v>
      </c>
      <c r="L1688" s="75">
        <v>3.4322195209383302</v>
      </c>
      <c r="M1688" s="78">
        <v>0.36247116488895997</v>
      </c>
    </row>
    <row r="1689" spans="1:13">
      <c r="A1689" s="71">
        <v>2018</v>
      </c>
      <c r="B1689" s="72" t="s">
        <v>914</v>
      </c>
      <c r="C1689" s="73" t="s">
        <v>927</v>
      </c>
      <c r="D1689" s="9" t="s">
        <v>1694</v>
      </c>
      <c r="E1689" s="9" t="s">
        <v>1656</v>
      </c>
      <c r="F1689" s="74">
        <v>27621549</v>
      </c>
      <c r="G1689" s="75">
        <v>4.4585987261146501E-2</v>
      </c>
      <c r="H1689" s="76">
        <v>3.0114454653713802E-4</v>
      </c>
      <c r="I1689" s="75">
        <v>170.99912600577599</v>
      </c>
      <c r="J1689" s="75">
        <v>48.082968820788302</v>
      </c>
      <c r="K1689" s="77">
        <v>7.73980789942431E-2</v>
      </c>
      <c r="L1689" s="75">
        <v>3.5212249971132699</v>
      </c>
      <c r="M1689" s="78">
        <v>0.29030807984502099</v>
      </c>
    </row>
    <row r="1690" spans="1:13">
      <c r="A1690" s="71">
        <v>2018</v>
      </c>
      <c r="B1690" s="72" t="s">
        <v>914</v>
      </c>
      <c r="C1690" s="73" t="s">
        <v>1105</v>
      </c>
      <c r="D1690" s="9" t="s">
        <v>1694</v>
      </c>
      <c r="E1690" s="9" t="s">
        <v>1656</v>
      </c>
      <c r="F1690" s="74">
        <v>27621549</v>
      </c>
      <c r="G1690" s="75">
        <v>0.04</v>
      </c>
      <c r="H1690" s="76">
        <v>2.1047054235655101E-4</v>
      </c>
      <c r="I1690" s="75">
        <v>3.5151258684401001</v>
      </c>
      <c r="J1690" s="75">
        <v>0.96324254280132204</v>
      </c>
      <c r="K1690" s="77">
        <v>7.3274480398832803E-2</v>
      </c>
      <c r="L1690" s="75">
        <v>3.6768086798151902</v>
      </c>
      <c r="M1690" s="78">
        <v>0.30358183205818901</v>
      </c>
    </row>
    <row r="1691" spans="1:13">
      <c r="A1691" s="71">
        <v>2018</v>
      </c>
      <c r="B1691" s="72" t="s">
        <v>914</v>
      </c>
      <c r="C1691" s="73" t="s">
        <v>925</v>
      </c>
      <c r="D1691" s="9" t="s">
        <v>1694</v>
      </c>
      <c r="E1691" s="9" t="s">
        <v>1656</v>
      </c>
      <c r="F1691" s="74">
        <v>27621549</v>
      </c>
      <c r="G1691" s="75">
        <v>4.4585987261146501E-2</v>
      </c>
      <c r="H1691" s="76">
        <v>9.3364079635472894E-5</v>
      </c>
      <c r="I1691" s="75">
        <v>5.9893569599433203</v>
      </c>
      <c r="J1691" s="75">
        <v>1.5633665966599</v>
      </c>
      <c r="K1691" s="77">
        <v>8.9247763276404393E-2</v>
      </c>
      <c r="L1691" s="75">
        <v>4.0298201796226696</v>
      </c>
      <c r="M1691" s="78">
        <v>0.34141653854069398</v>
      </c>
    </row>
    <row r="1692" spans="1:13">
      <c r="A1692" s="71">
        <v>2018</v>
      </c>
      <c r="B1692" s="72" t="s">
        <v>914</v>
      </c>
      <c r="C1692" s="73" t="s">
        <v>933</v>
      </c>
      <c r="D1692" s="9" t="s">
        <v>1694</v>
      </c>
      <c r="E1692" s="9" t="s">
        <v>1656</v>
      </c>
      <c r="F1692" s="74">
        <v>27621549</v>
      </c>
      <c r="G1692" s="75">
        <v>0.04</v>
      </c>
      <c r="H1692" s="76">
        <v>7.1999503530244301E-5</v>
      </c>
      <c r="I1692" s="75">
        <v>132.13888684133201</v>
      </c>
      <c r="J1692" s="75">
        <v>33.904238415096202</v>
      </c>
      <c r="K1692" s="77">
        <v>8.3138731004254299E-2</v>
      </c>
      <c r="L1692" s="75">
        <v>4.1426704982189904</v>
      </c>
      <c r="M1692" s="78">
        <v>0.37158154663190102</v>
      </c>
    </row>
    <row r="1693" spans="1:13">
      <c r="A1693" s="71">
        <v>2018</v>
      </c>
      <c r="B1693" s="72" t="s">
        <v>914</v>
      </c>
      <c r="C1693" s="73" t="s">
        <v>936</v>
      </c>
      <c r="D1693" s="9" t="s">
        <v>1695</v>
      </c>
      <c r="E1693" s="9" t="s">
        <v>1656</v>
      </c>
      <c r="F1693" s="74">
        <v>28857734</v>
      </c>
      <c r="G1693" s="75">
        <v>3.1428571428571403E-2</v>
      </c>
      <c r="H1693" s="76">
        <v>1.6003187277088699E-4</v>
      </c>
      <c r="I1693" s="75">
        <v>4.36402242034473</v>
      </c>
      <c r="J1693" s="75">
        <v>1.17491624422598</v>
      </c>
      <c r="K1693" s="77">
        <v>7.5808101178836601E-2</v>
      </c>
      <c r="L1693" s="75">
        <v>3.7957935124066502</v>
      </c>
      <c r="M1693" s="78">
        <v>0.14672014539113101</v>
      </c>
    </row>
    <row r="1694" spans="1:13">
      <c r="A1694" s="71">
        <v>2018</v>
      </c>
      <c r="B1694" s="80" t="s">
        <v>921</v>
      </c>
      <c r="C1694" s="73" t="s">
        <v>936</v>
      </c>
      <c r="D1694" s="9" t="s">
        <v>1695</v>
      </c>
      <c r="E1694" s="9" t="s">
        <v>1656</v>
      </c>
      <c r="F1694" s="74">
        <v>28857734</v>
      </c>
      <c r="G1694" s="75">
        <v>3.1428571428571403E-2</v>
      </c>
      <c r="H1694" s="76">
        <v>1.16520846965759E-4</v>
      </c>
      <c r="I1694" s="75">
        <v>4.5226971676463901</v>
      </c>
      <c r="J1694" s="75">
        <v>1.1958155313962899</v>
      </c>
      <c r="K1694" s="77">
        <v>7.8487431272413394E-2</v>
      </c>
      <c r="L1694" s="75">
        <v>3.9335963672368002</v>
      </c>
      <c r="M1694" s="78">
        <v>0.157583528468624</v>
      </c>
    </row>
    <row r="1695" spans="1:13">
      <c r="A1695" s="79">
        <v>2017</v>
      </c>
      <c r="B1695" s="80" t="s">
        <v>921</v>
      </c>
      <c r="C1695" s="73" t="s">
        <v>919</v>
      </c>
      <c r="D1695" s="9" t="s">
        <v>1696</v>
      </c>
      <c r="E1695" s="9" t="s">
        <v>1656</v>
      </c>
      <c r="F1695" s="74">
        <v>31279114</v>
      </c>
      <c r="G1695" s="75">
        <v>3.8194444444444399E-2</v>
      </c>
      <c r="H1695" s="76">
        <v>7.0551176273277801E-4</v>
      </c>
      <c r="I1695" s="75">
        <v>-5.0697269961695399</v>
      </c>
      <c r="J1695" s="75">
        <v>1.50835943116025</v>
      </c>
      <c r="K1695" s="77">
        <v>3.84660095682684E-2</v>
      </c>
      <c r="L1695" s="75">
        <v>3.1514957410203999</v>
      </c>
      <c r="M1695" s="78">
        <v>8.6583161802160399E-2</v>
      </c>
    </row>
    <row r="1696" spans="1:13">
      <c r="A1696" s="71">
        <v>2018</v>
      </c>
      <c r="B1696" s="72" t="s">
        <v>914</v>
      </c>
      <c r="C1696" s="73" t="s">
        <v>932</v>
      </c>
      <c r="D1696" s="9" t="s">
        <v>1697</v>
      </c>
      <c r="E1696" s="9" t="s">
        <v>1656</v>
      </c>
      <c r="F1696" s="74">
        <v>31390695</v>
      </c>
      <c r="G1696" s="75">
        <v>0.191428571428571</v>
      </c>
      <c r="H1696" s="76">
        <v>9.6655872460685202E-4</v>
      </c>
      <c r="I1696" s="75">
        <v>8.8689669195977594E-2</v>
      </c>
      <c r="J1696" s="75">
        <v>2.71825775974666E-2</v>
      </c>
      <c r="K1696" s="77">
        <v>5.9017983919469802E-2</v>
      </c>
      <c r="L1696" s="75">
        <v>3.0147717546743</v>
      </c>
      <c r="M1696" s="78">
        <v>2.4474239447118799E-2</v>
      </c>
    </row>
    <row r="1697" spans="1:13">
      <c r="A1697" s="71">
        <v>2018</v>
      </c>
      <c r="B1697" s="72" t="s">
        <v>914</v>
      </c>
      <c r="C1697" s="73" t="s">
        <v>925</v>
      </c>
      <c r="D1697" s="9" t="s">
        <v>1698</v>
      </c>
      <c r="E1697" s="9" t="s">
        <v>1656</v>
      </c>
      <c r="F1697" s="74">
        <v>32808755</v>
      </c>
      <c r="G1697" s="75">
        <v>6.6878980891719703E-2</v>
      </c>
      <c r="H1697" s="76">
        <v>3.5119511854232098E-4</v>
      </c>
      <c r="I1697" s="75">
        <v>4.5341464581275703</v>
      </c>
      <c r="J1697" s="75">
        <v>1.28863772441451</v>
      </c>
      <c r="K1697" s="77">
        <v>7.5826166963430294E-2</v>
      </c>
      <c r="L1697" s="75">
        <v>3.4544515292262599</v>
      </c>
      <c r="M1697" s="78">
        <v>0.106662150004334</v>
      </c>
    </row>
    <row r="1698" spans="1:13">
      <c r="A1698" s="81">
        <v>2019</v>
      </c>
      <c r="B1698" s="80" t="s">
        <v>921</v>
      </c>
      <c r="C1698" s="73" t="s">
        <v>932</v>
      </c>
      <c r="D1698" s="9" t="s">
        <v>1699</v>
      </c>
      <c r="E1698" s="9" t="s">
        <v>1656</v>
      </c>
      <c r="F1698" s="74">
        <v>32941225</v>
      </c>
      <c r="G1698" s="75">
        <v>2.6748971193415599E-2</v>
      </c>
      <c r="H1698" s="76">
        <v>8.4083314620813298E-4</v>
      </c>
      <c r="I1698" s="75">
        <v>-0.117657237089986</v>
      </c>
      <c r="J1698" s="75">
        <v>3.5555929819734801E-2</v>
      </c>
      <c r="K1698" s="77">
        <v>4.4061438445826703E-2</v>
      </c>
      <c r="L1698" s="75">
        <v>3.0752901764618001</v>
      </c>
      <c r="M1698" s="78">
        <v>0.22499171238812801</v>
      </c>
    </row>
    <row r="1699" spans="1:13">
      <c r="A1699" s="79">
        <v>2017</v>
      </c>
      <c r="B1699" s="80" t="s">
        <v>921</v>
      </c>
      <c r="C1699" s="73" t="s">
        <v>977</v>
      </c>
      <c r="D1699" s="9" t="s">
        <v>1700</v>
      </c>
      <c r="E1699" s="9" t="s">
        <v>1656</v>
      </c>
      <c r="F1699" s="74">
        <v>35057133</v>
      </c>
      <c r="G1699" s="75">
        <v>4.5138888888888902E-2</v>
      </c>
      <c r="H1699" s="76">
        <v>5.0480907280729497E-4</v>
      </c>
      <c r="I1699" s="75">
        <v>-162.461445559129</v>
      </c>
      <c r="J1699" s="75">
        <v>47.101589834887498</v>
      </c>
      <c r="K1699" s="77">
        <v>4.0466710897839403E-2</v>
      </c>
      <c r="L1699" s="75">
        <v>3.2968728482276002</v>
      </c>
      <c r="M1699" s="78">
        <v>9.7491224682246899E-2</v>
      </c>
    </row>
    <row r="1700" spans="1:13">
      <c r="A1700" s="79">
        <v>2017</v>
      </c>
      <c r="B1700" s="80" t="s">
        <v>921</v>
      </c>
      <c r="C1700" s="73" t="s">
        <v>979</v>
      </c>
      <c r="D1700" s="9" t="s">
        <v>1700</v>
      </c>
      <c r="E1700" s="9" t="s">
        <v>1656</v>
      </c>
      <c r="F1700" s="74">
        <v>35057133</v>
      </c>
      <c r="G1700" s="75">
        <v>4.5138888888888902E-2</v>
      </c>
      <c r="H1700" s="76">
        <v>4.8907886607868001E-4</v>
      </c>
      <c r="I1700" s="75">
        <v>-3.39699336197156</v>
      </c>
      <c r="J1700" s="75">
        <v>0.98253137435910798</v>
      </c>
      <c r="K1700" s="77">
        <v>4.0655794756956097E-2</v>
      </c>
      <c r="L1700" s="75">
        <v>3.31062110336909</v>
      </c>
      <c r="M1700" s="78">
        <v>0.102823013871821</v>
      </c>
    </row>
    <row r="1701" spans="1:13">
      <c r="A1701" s="79">
        <v>2017</v>
      </c>
      <c r="B1701" s="72" t="s">
        <v>914</v>
      </c>
      <c r="C1701" s="73" t="s">
        <v>977</v>
      </c>
      <c r="D1701" s="9" t="s">
        <v>1700</v>
      </c>
      <c r="E1701" s="9" t="s">
        <v>1656</v>
      </c>
      <c r="F1701" s="74">
        <v>35057133</v>
      </c>
      <c r="G1701" s="75">
        <v>4.5138888888888902E-2</v>
      </c>
      <c r="H1701" s="76">
        <v>2.17015329132221E-4</v>
      </c>
      <c r="I1701" s="75">
        <v>-171.02258898610299</v>
      </c>
      <c r="J1701" s="75">
        <v>46.675770775048797</v>
      </c>
      <c r="K1701" s="77">
        <v>4.5545800207977202E-2</v>
      </c>
      <c r="L1701" s="75">
        <v>3.66350958816804</v>
      </c>
      <c r="M1701" s="78">
        <v>0.108036835009201</v>
      </c>
    </row>
    <row r="1702" spans="1:13">
      <c r="A1702" s="79">
        <v>2017</v>
      </c>
      <c r="B1702" s="72" t="s">
        <v>914</v>
      </c>
      <c r="C1702" s="73" t="s">
        <v>979</v>
      </c>
      <c r="D1702" s="9" t="s">
        <v>1700</v>
      </c>
      <c r="E1702" s="9" t="s">
        <v>1656</v>
      </c>
      <c r="F1702" s="74">
        <v>35057133</v>
      </c>
      <c r="G1702" s="75">
        <v>4.5138888888888902E-2</v>
      </c>
      <c r="H1702" s="76">
        <v>1.49368758128241E-4</v>
      </c>
      <c r="I1702" s="75">
        <v>-3.6685837321135999</v>
      </c>
      <c r="J1702" s="75">
        <v>0.97707175450930706</v>
      </c>
      <c r="K1702" s="77">
        <v>4.7771128086921001E-2</v>
      </c>
      <c r="L1702" s="75">
        <v>3.8257402297720602</v>
      </c>
      <c r="M1702" s="78">
        <v>0.11992170784061899</v>
      </c>
    </row>
    <row r="1703" spans="1:13">
      <c r="A1703" s="79">
        <v>2017</v>
      </c>
      <c r="B1703" s="72" t="s">
        <v>914</v>
      </c>
      <c r="C1703" s="73" t="s">
        <v>919</v>
      </c>
      <c r="D1703" s="9" t="s">
        <v>1700</v>
      </c>
      <c r="E1703" s="9" t="s">
        <v>1656</v>
      </c>
      <c r="F1703" s="74">
        <v>35057133</v>
      </c>
      <c r="G1703" s="75">
        <v>4.5138888888888902E-2</v>
      </c>
      <c r="H1703" s="76">
        <v>1.0890313976746701E-4</v>
      </c>
      <c r="I1703" s="75">
        <v>-4.4569398791560397</v>
      </c>
      <c r="J1703" s="75">
        <v>1.16379681708657</v>
      </c>
      <c r="K1703" s="77">
        <v>4.96495762724488E-2</v>
      </c>
      <c r="L1703" s="75">
        <v>3.9629595989951101</v>
      </c>
      <c r="M1703" s="78">
        <v>0.10821916047358</v>
      </c>
    </row>
    <row r="1704" spans="1:13">
      <c r="A1704" s="79">
        <v>2017</v>
      </c>
      <c r="B1704" s="80" t="s">
        <v>921</v>
      </c>
      <c r="C1704" s="73" t="s">
        <v>919</v>
      </c>
      <c r="D1704" s="9" t="s">
        <v>1700</v>
      </c>
      <c r="E1704" s="9" t="s">
        <v>1656</v>
      </c>
      <c r="F1704" s="74">
        <v>35057133</v>
      </c>
      <c r="G1704" s="75">
        <v>4.5138888888888902E-2</v>
      </c>
      <c r="H1704" s="76">
        <v>9.2697370004670197E-5</v>
      </c>
      <c r="I1704" s="75">
        <v>-4.5278456824287998</v>
      </c>
      <c r="J1704" s="75">
        <v>1.1714853301764001</v>
      </c>
      <c r="K1704" s="77">
        <v>5.0547801836075101E-2</v>
      </c>
      <c r="L1704" s="75">
        <v>4.03293258741604</v>
      </c>
      <c r="M1704" s="78">
        <v>0.111689884694647</v>
      </c>
    </row>
    <row r="1705" spans="1:13">
      <c r="A1705" s="81">
        <v>2019</v>
      </c>
      <c r="B1705" s="80" t="s">
        <v>921</v>
      </c>
      <c r="C1705" s="73" t="s">
        <v>957</v>
      </c>
      <c r="D1705" s="9" t="s">
        <v>1701</v>
      </c>
      <c r="E1705" s="9" t="s">
        <v>1656</v>
      </c>
      <c r="F1705" s="74">
        <v>35792777</v>
      </c>
      <c r="G1705" s="75">
        <v>3.25581395348837E-2</v>
      </c>
      <c r="H1705" s="76">
        <v>2.6245701656396202E-4</v>
      </c>
      <c r="I1705" s="75">
        <v>3.31805616945904</v>
      </c>
      <c r="J1705" s="75">
        <v>0.92099799839925001</v>
      </c>
      <c r="K1705" s="77">
        <v>5.85826062657262E-2</v>
      </c>
      <c r="L1705" s="75">
        <v>3.58094181224895</v>
      </c>
      <c r="M1705" s="78">
        <v>0.29303914874922898</v>
      </c>
    </row>
    <row r="1706" spans="1:13">
      <c r="A1706" s="81">
        <v>2019</v>
      </c>
      <c r="B1706" s="72" t="s">
        <v>914</v>
      </c>
      <c r="C1706" s="73" t="s">
        <v>957</v>
      </c>
      <c r="D1706" s="9" t="s">
        <v>1701</v>
      </c>
      <c r="E1706" s="9" t="s">
        <v>1656</v>
      </c>
      <c r="F1706" s="74">
        <v>35792777</v>
      </c>
      <c r="G1706" s="75">
        <v>3.25581395348837E-2</v>
      </c>
      <c r="H1706" s="76">
        <v>2.1480816842617899E-4</v>
      </c>
      <c r="I1706" s="75">
        <v>3.3325024118077602</v>
      </c>
      <c r="J1706" s="75">
        <v>0.91179183873589698</v>
      </c>
      <c r="K1706" s="77">
        <v>6.02405981828215E-2</v>
      </c>
      <c r="L1706" s="75">
        <v>3.6679492079121201</v>
      </c>
      <c r="M1706" s="78">
        <v>0.29559638702568802</v>
      </c>
    </row>
    <row r="1707" spans="1:13">
      <c r="A1707" s="79">
        <v>2017</v>
      </c>
      <c r="B1707" s="80" t="s">
        <v>921</v>
      </c>
      <c r="C1707" s="73" t="s">
        <v>979</v>
      </c>
      <c r="D1707" s="9" t="s">
        <v>1702</v>
      </c>
      <c r="E1707" s="9" t="s">
        <v>1656</v>
      </c>
      <c r="F1707" s="74">
        <v>38033372</v>
      </c>
      <c r="G1707" s="75">
        <v>0.19965277777777801</v>
      </c>
      <c r="H1707" s="76">
        <v>3.5271993029572E-4</v>
      </c>
      <c r="I1707" s="75">
        <v>1.9655729534334101</v>
      </c>
      <c r="J1707" s="75">
        <v>0.55506531829984995</v>
      </c>
      <c r="K1707" s="77">
        <v>4.2606629111910599E-2</v>
      </c>
      <c r="L1707" s="75">
        <v>3.4525700000067099</v>
      </c>
      <c r="M1707" s="78">
        <v>3.2812825509974997E-2</v>
      </c>
    </row>
    <row r="1708" spans="1:13">
      <c r="A1708" s="79">
        <v>2017</v>
      </c>
      <c r="B1708" s="72" t="s">
        <v>914</v>
      </c>
      <c r="C1708" s="73" t="s">
        <v>979</v>
      </c>
      <c r="D1708" s="9" t="s">
        <v>1702</v>
      </c>
      <c r="E1708" s="9" t="s">
        <v>1656</v>
      </c>
      <c r="F1708" s="74">
        <v>38033372</v>
      </c>
      <c r="G1708" s="75">
        <v>0.19965277777777801</v>
      </c>
      <c r="H1708" s="76">
        <v>1.5604562564723999E-4</v>
      </c>
      <c r="I1708" s="75">
        <v>2.0810320714171802</v>
      </c>
      <c r="J1708" s="75">
        <v>0.555805106995645</v>
      </c>
      <c r="K1708" s="77">
        <v>4.7510859210321298E-2</v>
      </c>
      <c r="L1708" s="75">
        <v>3.80674840119854</v>
      </c>
      <c r="M1708" s="78">
        <v>3.6780941386841501E-2</v>
      </c>
    </row>
    <row r="1709" spans="1:13">
      <c r="A1709" s="71">
        <v>2018</v>
      </c>
      <c r="B1709" s="72" t="s">
        <v>914</v>
      </c>
      <c r="C1709" s="73" t="s">
        <v>932</v>
      </c>
      <c r="D1709" s="9" t="s">
        <v>1703</v>
      </c>
      <c r="E1709" s="9" t="s">
        <v>1656</v>
      </c>
      <c r="F1709" s="74">
        <v>38266719</v>
      </c>
      <c r="G1709" s="75">
        <v>5.14285714285714E-2</v>
      </c>
      <c r="H1709" s="76">
        <v>3.8183374764329801E-4</v>
      </c>
      <c r="I1709" s="75">
        <v>0.12892801803733001</v>
      </c>
      <c r="J1709" s="75">
        <v>3.6800398153373597E-2</v>
      </c>
      <c r="K1709" s="77">
        <v>6.7734563274090998E-2</v>
      </c>
      <c r="L1709" s="75">
        <v>3.4181256899613301</v>
      </c>
      <c r="M1709" s="78">
        <v>3.5088107228478903E-2</v>
      </c>
    </row>
    <row r="1710" spans="1:13">
      <c r="A1710" s="81">
        <v>2019</v>
      </c>
      <c r="B1710" s="80" t="s">
        <v>921</v>
      </c>
      <c r="C1710" s="73" t="s">
        <v>948</v>
      </c>
      <c r="D1710" s="9" t="s">
        <v>1704</v>
      </c>
      <c r="E1710" s="9" t="s">
        <v>1656</v>
      </c>
      <c r="F1710" s="74">
        <v>38388618</v>
      </c>
      <c r="G1710" s="75">
        <v>0.293023255813953</v>
      </c>
      <c r="H1710" s="76">
        <v>4.6883912881056202E-4</v>
      </c>
      <c r="I1710" s="75">
        <v>-2.01124796891109</v>
      </c>
      <c r="J1710" s="75">
        <v>0.58170591820291395</v>
      </c>
      <c r="K1710" s="77">
        <v>5.40839074601119E-2</v>
      </c>
      <c r="L1710" s="75">
        <v>3.32897614972596</v>
      </c>
      <c r="M1710" s="78">
        <v>4.9692191870639498E-3</v>
      </c>
    </row>
    <row r="1711" spans="1:13">
      <c r="A1711" s="81">
        <v>2019</v>
      </c>
      <c r="B1711" s="72" t="s">
        <v>914</v>
      </c>
      <c r="C1711" s="73" t="s">
        <v>936</v>
      </c>
      <c r="D1711" s="9" t="s">
        <v>1705</v>
      </c>
      <c r="E1711" s="9" t="s">
        <v>1656</v>
      </c>
      <c r="F1711" s="74">
        <v>39394705</v>
      </c>
      <c r="G1711" s="75">
        <v>0.27385892116182597</v>
      </c>
      <c r="H1711" s="76">
        <v>7.2156999953727405E-4</v>
      </c>
      <c r="I1711" s="75">
        <v>2.0906547113693499</v>
      </c>
      <c r="J1711" s="75">
        <v>0.62377757076326301</v>
      </c>
      <c r="K1711" s="77">
        <v>4.5541354409532997E-2</v>
      </c>
      <c r="L1711" s="75">
        <v>3.1417215316000702</v>
      </c>
      <c r="M1711" s="78">
        <v>3.3799898247841298E-2</v>
      </c>
    </row>
    <row r="1712" spans="1:13">
      <c r="A1712" s="81">
        <v>2019</v>
      </c>
      <c r="B1712" s="80" t="s">
        <v>921</v>
      </c>
      <c r="C1712" s="73" t="s">
        <v>936</v>
      </c>
      <c r="D1712" s="9" t="s">
        <v>1705</v>
      </c>
      <c r="E1712" s="9" t="s">
        <v>1656</v>
      </c>
      <c r="F1712" s="74">
        <v>39394705</v>
      </c>
      <c r="G1712" s="75">
        <v>0.27385892116182597</v>
      </c>
      <c r="H1712" s="76">
        <v>6.7365220667370404E-4</v>
      </c>
      <c r="I1712" s="75">
        <v>2.1297558551892899</v>
      </c>
      <c r="J1712" s="75">
        <v>0.63238573092911099</v>
      </c>
      <c r="K1712" s="77">
        <v>4.5972590956164697E-2</v>
      </c>
      <c r="L1712" s="75">
        <v>3.17156426326653</v>
      </c>
      <c r="M1712" s="78">
        <v>3.5076028292266498E-2</v>
      </c>
    </row>
    <row r="1713" spans="1:13">
      <c r="A1713" s="81">
        <v>2019</v>
      </c>
      <c r="B1713" s="72" t="s">
        <v>914</v>
      </c>
      <c r="C1713" s="73" t="s">
        <v>936</v>
      </c>
      <c r="D1713" s="9" t="s">
        <v>1706</v>
      </c>
      <c r="E1713" s="9" t="s">
        <v>1656</v>
      </c>
      <c r="F1713" s="74">
        <v>39394706</v>
      </c>
      <c r="G1713" s="75">
        <v>0.27385892116182597</v>
      </c>
      <c r="H1713" s="76">
        <v>7.2156999953727405E-4</v>
      </c>
      <c r="I1713" s="75">
        <v>2.0906547113693499</v>
      </c>
      <c r="J1713" s="75">
        <v>0.62377757076326301</v>
      </c>
      <c r="K1713" s="77">
        <v>4.5541354409532997E-2</v>
      </c>
      <c r="L1713" s="75">
        <v>3.1417215316000702</v>
      </c>
      <c r="M1713" s="78">
        <v>5.3684912373977003E-2</v>
      </c>
    </row>
    <row r="1714" spans="1:13">
      <c r="A1714" s="81">
        <v>2019</v>
      </c>
      <c r="B1714" s="80" t="s">
        <v>921</v>
      </c>
      <c r="C1714" s="73" t="s">
        <v>936</v>
      </c>
      <c r="D1714" s="9" t="s">
        <v>1706</v>
      </c>
      <c r="E1714" s="9" t="s">
        <v>1656</v>
      </c>
      <c r="F1714" s="74">
        <v>39394706</v>
      </c>
      <c r="G1714" s="75">
        <v>0.27385892116182597</v>
      </c>
      <c r="H1714" s="76">
        <v>6.7365220667370404E-4</v>
      </c>
      <c r="I1714" s="75">
        <v>2.1297558551892899</v>
      </c>
      <c r="J1714" s="75">
        <v>0.63238573092911099</v>
      </c>
      <c r="K1714" s="77">
        <v>4.5972590956164697E-2</v>
      </c>
      <c r="L1714" s="75">
        <v>3.17156426326653</v>
      </c>
      <c r="M1714" s="78">
        <v>5.5711809884449202E-2</v>
      </c>
    </row>
    <row r="1715" spans="1:13">
      <c r="A1715" s="81">
        <v>2019</v>
      </c>
      <c r="B1715" s="72" t="s">
        <v>914</v>
      </c>
      <c r="C1715" s="73" t="s">
        <v>936</v>
      </c>
      <c r="D1715" s="9" t="s">
        <v>1707</v>
      </c>
      <c r="E1715" s="9" t="s">
        <v>1656</v>
      </c>
      <c r="F1715" s="74">
        <v>39394742</v>
      </c>
      <c r="G1715" s="75">
        <v>0.27385892116182597</v>
      </c>
      <c r="H1715" s="76">
        <v>7.2156999953727405E-4</v>
      </c>
      <c r="I1715" s="75">
        <v>2.0906547113693499</v>
      </c>
      <c r="J1715" s="75">
        <v>0.62377757076326301</v>
      </c>
      <c r="K1715" s="77">
        <v>4.5541354409532997E-2</v>
      </c>
      <c r="L1715" s="75">
        <v>3.1417215316000702</v>
      </c>
      <c r="M1715" s="78">
        <v>5.39017451828546E-2</v>
      </c>
    </row>
    <row r="1716" spans="1:13">
      <c r="A1716" s="81">
        <v>2019</v>
      </c>
      <c r="B1716" s="80" t="s">
        <v>921</v>
      </c>
      <c r="C1716" s="73" t="s">
        <v>936</v>
      </c>
      <c r="D1716" s="9" t="s">
        <v>1707</v>
      </c>
      <c r="E1716" s="9" t="s">
        <v>1656</v>
      </c>
      <c r="F1716" s="74">
        <v>39394742</v>
      </c>
      <c r="G1716" s="75">
        <v>0.27385892116182597</v>
      </c>
      <c r="H1716" s="76">
        <v>6.7365220667370404E-4</v>
      </c>
      <c r="I1716" s="75">
        <v>2.1297558551892899</v>
      </c>
      <c r="J1716" s="75">
        <v>0.63238573092911099</v>
      </c>
      <c r="K1716" s="77">
        <v>4.5972590956164697E-2</v>
      </c>
      <c r="L1716" s="75">
        <v>3.17156426326653</v>
      </c>
      <c r="M1716" s="78">
        <v>5.5936829311523099E-2</v>
      </c>
    </row>
    <row r="1717" spans="1:13">
      <c r="A1717" s="81">
        <v>2019</v>
      </c>
      <c r="B1717" s="72" t="s">
        <v>914</v>
      </c>
      <c r="C1717" s="73" t="s">
        <v>936</v>
      </c>
      <c r="D1717" s="9" t="s">
        <v>1708</v>
      </c>
      <c r="E1717" s="9" t="s">
        <v>1656</v>
      </c>
      <c r="F1717" s="74">
        <v>39394752</v>
      </c>
      <c r="G1717" s="75">
        <v>0.27385892116182597</v>
      </c>
      <c r="H1717" s="76">
        <v>7.2156999953727405E-4</v>
      </c>
      <c r="I1717" s="75">
        <v>2.0906547113693499</v>
      </c>
      <c r="J1717" s="75">
        <v>0.62377757076326301</v>
      </c>
      <c r="K1717" s="77">
        <v>4.5541354409532997E-2</v>
      </c>
      <c r="L1717" s="75">
        <v>3.1417215316000702</v>
      </c>
      <c r="M1717" s="78">
        <v>3.4696140524535402E-2</v>
      </c>
    </row>
    <row r="1718" spans="1:13">
      <c r="A1718" s="81">
        <v>2019</v>
      </c>
      <c r="B1718" s="80" t="s">
        <v>921</v>
      </c>
      <c r="C1718" s="73" t="s">
        <v>936</v>
      </c>
      <c r="D1718" s="9" t="s">
        <v>1708</v>
      </c>
      <c r="E1718" s="9" t="s">
        <v>1656</v>
      </c>
      <c r="F1718" s="74">
        <v>39394752</v>
      </c>
      <c r="G1718" s="75">
        <v>0.27385892116182597</v>
      </c>
      <c r="H1718" s="76">
        <v>6.7365220667370404E-4</v>
      </c>
      <c r="I1718" s="75">
        <v>2.1297558551892899</v>
      </c>
      <c r="J1718" s="75">
        <v>0.63238573092911099</v>
      </c>
      <c r="K1718" s="77">
        <v>4.5972590956164697E-2</v>
      </c>
      <c r="L1718" s="75">
        <v>3.17156426326653</v>
      </c>
      <c r="M1718" s="78">
        <v>3.60061085908382E-2</v>
      </c>
    </row>
    <row r="1719" spans="1:13">
      <c r="A1719" s="81">
        <v>2019</v>
      </c>
      <c r="B1719" s="72" t="s">
        <v>914</v>
      </c>
      <c r="C1719" s="73" t="s">
        <v>936</v>
      </c>
      <c r="D1719" s="9" t="s">
        <v>1709</v>
      </c>
      <c r="E1719" s="9" t="s">
        <v>1656</v>
      </c>
      <c r="F1719" s="74">
        <v>39396674</v>
      </c>
      <c r="G1719" s="75">
        <v>0.31120331950207503</v>
      </c>
      <c r="H1719" s="76">
        <v>9.38799036291142E-4</v>
      </c>
      <c r="I1719" s="75">
        <v>1.8030830930305799</v>
      </c>
      <c r="J1719" s="75">
        <v>0.54956748711397096</v>
      </c>
      <c r="K1719" s="77">
        <v>4.3682700888051998E-2</v>
      </c>
      <c r="L1719" s="75">
        <v>3.0274273648911398</v>
      </c>
      <c r="M1719" s="78">
        <v>4.0445779309747999E-2</v>
      </c>
    </row>
  </sheetData>
  <sortState xmlns:xlrd2="http://schemas.microsoft.com/office/spreadsheetml/2017/richdata2" ref="A17:M1719">
    <sortCondition ref="E17"/>
  </sortState>
  <mergeCells count="12">
    <mergeCell ref="A1:M2"/>
    <mergeCell ref="B10:E10"/>
    <mergeCell ref="B11:E11"/>
    <mergeCell ref="B12:E12"/>
    <mergeCell ref="B13:E13"/>
    <mergeCell ref="B14:E14"/>
    <mergeCell ref="B4:E4"/>
    <mergeCell ref="B5:E5"/>
    <mergeCell ref="B6:E6"/>
    <mergeCell ref="B7:E7"/>
    <mergeCell ref="B8:E8"/>
    <mergeCell ref="B9:E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25D8E-AA6B-41F8-A3AC-0B3F2C2066BE}">
  <dimension ref="A1:L324"/>
  <sheetViews>
    <sheetView zoomScaleNormal="100" workbookViewId="0">
      <selection sqref="A1:L3"/>
    </sheetView>
  </sheetViews>
  <sheetFormatPr defaultRowHeight="15"/>
  <cols>
    <col min="3" max="3" width="24.140625" customWidth="1"/>
    <col min="4" max="4" width="17" customWidth="1"/>
    <col min="6" max="6" width="13" customWidth="1"/>
    <col min="7" max="12" width="9.5703125" customWidth="1"/>
  </cols>
  <sheetData>
    <row r="1" spans="1:12" ht="15" customHeight="1">
      <c r="A1" s="127" t="s">
        <v>3880</v>
      </c>
      <c r="B1" s="127"/>
      <c r="C1" s="127"/>
      <c r="D1" s="127"/>
      <c r="E1" s="127"/>
      <c r="F1" s="127"/>
      <c r="G1" s="127"/>
      <c r="H1" s="127"/>
      <c r="I1" s="127"/>
      <c r="J1" s="127"/>
      <c r="K1" s="127"/>
      <c r="L1" s="127"/>
    </row>
    <row r="2" spans="1:12">
      <c r="A2" s="127"/>
      <c r="B2" s="127"/>
      <c r="C2" s="127"/>
      <c r="D2" s="127"/>
      <c r="E2" s="127"/>
      <c r="F2" s="127"/>
      <c r="G2" s="127"/>
      <c r="H2" s="127"/>
      <c r="I2" s="127"/>
      <c r="J2" s="127"/>
      <c r="K2" s="127"/>
      <c r="L2" s="127"/>
    </row>
    <row r="3" spans="1:12">
      <c r="A3" s="127"/>
      <c r="B3" s="127"/>
      <c r="C3" s="127"/>
      <c r="D3" s="127"/>
      <c r="E3" s="127"/>
      <c r="F3" s="127"/>
      <c r="G3" s="127"/>
      <c r="H3" s="127"/>
      <c r="I3" s="127"/>
      <c r="J3" s="127"/>
      <c r="K3" s="127"/>
      <c r="L3" s="127"/>
    </row>
    <row r="4" spans="1:12">
      <c r="A4" s="23"/>
      <c r="B4" s="23"/>
      <c r="C4" s="23"/>
      <c r="D4" s="23"/>
      <c r="E4" s="23"/>
      <c r="F4" s="23"/>
      <c r="G4" s="23"/>
      <c r="H4" s="23"/>
      <c r="I4" s="23"/>
      <c r="J4" s="23"/>
      <c r="K4" s="23"/>
      <c r="L4" s="23"/>
    </row>
    <row r="5" spans="1:12">
      <c r="A5" s="53" t="s">
        <v>1710</v>
      </c>
      <c r="B5" s="28" t="s">
        <v>1711</v>
      </c>
      <c r="C5" s="28"/>
      <c r="D5" s="28"/>
      <c r="E5" s="28"/>
      <c r="F5" s="25"/>
      <c r="G5" s="26"/>
      <c r="H5" s="25"/>
      <c r="I5" s="27"/>
      <c r="J5" s="24"/>
      <c r="K5" s="24"/>
      <c r="L5" s="24"/>
    </row>
    <row r="6" spans="1:12" ht="15.75" customHeight="1">
      <c r="A6" s="53" t="s">
        <v>883</v>
      </c>
      <c r="B6" s="28" t="s">
        <v>884</v>
      </c>
      <c r="C6" s="28"/>
      <c r="D6" s="28"/>
      <c r="E6" s="28"/>
      <c r="F6" s="25"/>
      <c r="G6" s="26"/>
      <c r="H6" s="25"/>
      <c r="I6" s="27"/>
      <c r="J6" s="24"/>
      <c r="K6" s="24"/>
      <c r="L6" s="24"/>
    </row>
    <row r="7" spans="1:12" ht="15" customHeight="1">
      <c r="A7" s="53" t="s">
        <v>1712</v>
      </c>
      <c r="B7" s="28" t="s">
        <v>886</v>
      </c>
      <c r="C7" s="28"/>
      <c r="D7" s="28"/>
      <c r="E7" s="28"/>
      <c r="F7" s="25"/>
      <c r="G7" s="26"/>
      <c r="H7" s="25"/>
      <c r="I7" s="27"/>
      <c r="J7" s="24"/>
      <c r="K7" s="24"/>
      <c r="L7" s="24"/>
    </row>
    <row r="8" spans="1:12" ht="15" customHeight="1">
      <c r="A8" s="53" t="s">
        <v>887</v>
      </c>
      <c r="B8" s="28" t="s">
        <v>888</v>
      </c>
      <c r="C8" s="28"/>
      <c r="D8" s="28"/>
      <c r="E8" s="28"/>
      <c r="F8" s="25"/>
      <c r="G8" s="26"/>
      <c r="H8" s="25"/>
      <c r="I8" s="27"/>
      <c r="J8" s="24"/>
      <c r="K8" s="24"/>
      <c r="L8" s="24"/>
    </row>
    <row r="9" spans="1:12" ht="15" customHeight="1">
      <c r="A9" s="53" t="s">
        <v>891</v>
      </c>
      <c r="B9" s="28" t="s">
        <v>892</v>
      </c>
      <c r="C9" s="28"/>
      <c r="D9" s="28"/>
      <c r="E9" s="28"/>
      <c r="F9" s="25"/>
      <c r="G9" s="26"/>
      <c r="H9" s="25"/>
      <c r="I9" s="27"/>
      <c r="J9" s="24"/>
      <c r="K9" s="24"/>
      <c r="L9" s="24"/>
    </row>
    <row r="10" spans="1:12" ht="15" customHeight="1">
      <c r="A10" s="53" t="s">
        <v>893</v>
      </c>
      <c r="B10" s="28" t="s">
        <v>894</v>
      </c>
      <c r="C10" s="28"/>
      <c r="D10" s="28"/>
      <c r="E10" s="28"/>
      <c r="F10" s="25"/>
      <c r="G10" s="26"/>
      <c r="H10" s="25"/>
      <c r="I10" s="27"/>
      <c r="J10" s="24"/>
      <c r="K10" s="24"/>
      <c r="L10" s="24"/>
    </row>
    <row r="11" spans="1:12" ht="15" customHeight="1">
      <c r="A11" s="53" t="s">
        <v>897</v>
      </c>
      <c r="B11" s="28" t="s">
        <v>898</v>
      </c>
      <c r="C11" s="28"/>
      <c r="D11" s="28"/>
      <c r="E11" s="28"/>
      <c r="F11" s="25"/>
      <c r="G11" s="26"/>
      <c r="H11" s="25"/>
      <c r="I11" s="27"/>
      <c r="J11" s="24"/>
      <c r="K11" s="24"/>
      <c r="L11" s="24"/>
    </row>
    <row r="12" spans="1:12" ht="15" customHeight="1">
      <c r="A12" s="53" t="s">
        <v>895</v>
      </c>
      <c r="B12" s="28" t="s">
        <v>896</v>
      </c>
      <c r="C12" s="28"/>
      <c r="D12" s="28"/>
      <c r="E12" s="28"/>
      <c r="F12" s="25"/>
      <c r="G12" s="26"/>
      <c r="H12" s="25"/>
      <c r="I12" s="27"/>
      <c r="J12" s="24"/>
      <c r="K12" s="24"/>
      <c r="L12" s="24"/>
    </row>
    <row r="14" spans="1:12">
      <c r="A14" s="128" t="s">
        <v>1713</v>
      </c>
      <c r="B14" s="126" t="s">
        <v>685</v>
      </c>
      <c r="C14" s="126" t="s">
        <v>903</v>
      </c>
      <c r="D14" s="126" t="s">
        <v>882</v>
      </c>
      <c r="E14" s="126" t="s">
        <v>1714</v>
      </c>
      <c r="F14" s="128" t="s">
        <v>1715</v>
      </c>
      <c r="G14" s="128" t="s">
        <v>907</v>
      </c>
      <c r="H14" s="126" t="s">
        <v>909</v>
      </c>
      <c r="I14" s="128" t="s">
        <v>910</v>
      </c>
      <c r="J14" s="126" t="s">
        <v>912</v>
      </c>
      <c r="K14" s="126"/>
      <c r="L14" s="126" t="s">
        <v>911</v>
      </c>
    </row>
    <row r="15" spans="1:12" ht="30">
      <c r="A15" s="128"/>
      <c r="B15" s="126"/>
      <c r="C15" s="126"/>
      <c r="D15" s="126"/>
      <c r="E15" s="126"/>
      <c r="F15" s="128"/>
      <c r="G15" s="128"/>
      <c r="H15" s="126"/>
      <c r="I15" s="128"/>
      <c r="J15" s="29" t="s">
        <v>1716</v>
      </c>
      <c r="K15" s="29" t="s">
        <v>1717</v>
      </c>
      <c r="L15" s="126"/>
    </row>
    <row r="16" spans="1:12">
      <c r="A16" s="129">
        <v>1</v>
      </c>
      <c r="B16" s="30">
        <v>2019</v>
      </c>
      <c r="C16" s="31" t="s">
        <v>758</v>
      </c>
      <c r="D16" s="31" t="s">
        <v>923</v>
      </c>
      <c r="E16" s="32" t="s">
        <v>917</v>
      </c>
      <c r="F16" s="33">
        <v>2759838</v>
      </c>
      <c r="G16" s="32">
        <v>0.09</v>
      </c>
      <c r="H16" s="32">
        <v>35.32</v>
      </c>
      <c r="I16" s="32">
        <v>10.97</v>
      </c>
      <c r="J16" s="34">
        <v>2.94</v>
      </c>
      <c r="K16" s="32">
        <v>3.18</v>
      </c>
      <c r="L16" s="32">
        <v>0.05</v>
      </c>
    </row>
    <row r="17" spans="1:12">
      <c r="A17" s="129"/>
      <c r="B17" s="30">
        <v>2019</v>
      </c>
      <c r="C17" s="31" t="s">
        <v>791</v>
      </c>
      <c r="D17" s="31" t="s">
        <v>923</v>
      </c>
      <c r="E17" s="32" t="s">
        <v>917</v>
      </c>
      <c r="F17" s="33">
        <v>2759838</v>
      </c>
      <c r="G17" s="32">
        <v>0.09</v>
      </c>
      <c r="H17" s="32">
        <v>1.33</v>
      </c>
      <c r="I17" s="32">
        <v>0.43</v>
      </c>
      <c r="J17" s="34">
        <v>2.7</v>
      </c>
      <c r="K17" s="32">
        <v>3.13</v>
      </c>
      <c r="L17" s="32">
        <v>0.05</v>
      </c>
    </row>
    <row r="18" spans="1:12">
      <c r="A18" s="129"/>
      <c r="B18" s="35">
        <v>2017</v>
      </c>
      <c r="C18" s="31" t="s">
        <v>758</v>
      </c>
      <c r="D18" s="31" t="s">
        <v>926</v>
      </c>
      <c r="E18" s="32" t="s">
        <v>917</v>
      </c>
      <c r="F18" s="33">
        <v>2759861</v>
      </c>
      <c r="G18" s="32">
        <v>0.18</v>
      </c>
      <c r="H18" s="32">
        <v>27.44</v>
      </c>
      <c r="I18" s="32">
        <v>8.02</v>
      </c>
      <c r="J18" s="32">
        <v>3.26</v>
      </c>
      <c r="K18" s="34">
        <v>2.72</v>
      </c>
      <c r="L18" s="32">
        <v>0.04</v>
      </c>
    </row>
    <row r="19" spans="1:12">
      <c r="A19" s="129"/>
      <c r="B19" s="35">
        <v>2017</v>
      </c>
      <c r="C19" s="31" t="s">
        <v>791</v>
      </c>
      <c r="D19" s="31" t="s">
        <v>926</v>
      </c>
      <c r="E19" s="32" t="s">
        <v>917</v>
      </c>
      <c r="F19" s="33">
        <v>2759861</v>
      </c>
      <c r="G19" s="32">
        <v>0.18</v>
      </c>
      <c r="H19" s="32">
        <v>1.05</v>
      </c>
      <c r="I19" s="32">
        <v>0.31</v>
      </c>
      <c r="J19" s="32">
        <v>3.26</v>
      </c>
      <c r="K19" s="32">
        <v>3.13</v>
      </c>
      <c r="L19" s="32">
        <v>0.04</v>
      </c>
    </row>
    <row r="20" spans="1:12">
      <c r="A20" s="129"/>
      <c r="B20" s="30">
        <v>2019</v>
      </c>
      <c r="C20" s="31" t="s">
        <v>758</v>
      </c>
      <c r="D20" s="31" t="s">
        <v>928</v>
      </c>
      <c r="E20" s="32" t="s">
        <v>917</v>
      </c>
      <c r="F20" s="33">
        <v>2759878</v>
      </c>
      <c r="G20" s="32">
        <v>0.09</v>
      </c>
      <c r="H20" s="32">
        <v>37.409999999999997</v>
      </c>
      <c r="I20" s="32">
        <v>11.43</v>
      </c>
      <c r="J20" s="32">
        <v>3.02</v>
      </c>
      <c r="K20" s="32">
        <v>3.35</v>
      </c>
      <c r="L20" s="32">
        <v>0.05</v>
      </c>
    </row>
    <row r="21" spans="1:12">
      <c r="A21" s="129"/>
      <c r="B21" s="30">
        <v>2019</v>
      </c>
      <c r="C21" s="31" t="s">
        <v>873</v>
      </c>
      <c r="D21" s="31" t="s">
        <v>928</v>
      </c>
      <c r="E21" s="32" t="s">
        <v>917</v>
      </c>
      <c r="F21" s="33">
        <v>2759878</v>
      </c>
      <c r="G21" s="32">
        <v>0.09</v>
      </c>
      <c r="H21" s="32">
        <v>0.36</v>
      </c>
      <c r="I21" s="32">
        <v>0.1</v>
      </c>
      <c r="J21" s="32">
        <v>3.43</v>
      </c>
      <c r="K21" s="32">
        <v>3.47</v>
      </c>
      <c r="L21" s="32">
        <v>0.06</v>
      </c>
    </row>
    <row r="22" spans="1:12">
      <c r="A22" s="129">
        <v>2</v>
      </c>
      <c r="B22" s="36">
        <v>2018</v>
      </c>
      <c r="C22" s="31" t="s">
        <v>824</v>
      </c>
      <c r="D22" s="31" t="s">
        <v>974</v>
      </c>
      <c r="E22" s="32" t="s">
        <v>917</v>
      </c>
      <c r="F22" s="33">
        <v>12694874</v>
      </c>
      <c r="G22" s="32">
        <v>0.31</v>
      </c>
      <c r="H22" s="32">
        <v>-47.05</v>
      </c>
      <c r="I22" s="32">
        <v>14.1</v>
      </c>
      <c r="J22" s="32">
        <v>3.14</v>
      </c>
      <c r="K22" s="34">
        <v>2.38</v>
      </c>
      <c r="L22" s="32">
        <v>0.05</v>
      </c>
    </row>
    <row r="23" spans="1:12">
      <c r="A23" s="129"/>
      <c r="B23" s="36">
        <v>2018</v>
      </c>
      <c r="C23" s="31" t="s">
        <v>824</v>
      </c>
      <c r="D23" s="31" t="s">
        <v>975</v>
      </c>
      <c r="E23" s="32" t="s">
        <v>917</v>
      </c>
      <c r="F23" s="33">
        <v>12694895</v>
      </c>
      <c r="G23" s="32">
        <v>0.31</v>
      </c>
      <c r="H23" s="32">
        <v>-46.07</v>
      </c>
      <c r="I23" s="32">
        <v>14.03</v>
      </c>
      <c r="J23" s="32">
        <v>3.06</v>
      </c>
      <c r="K23" s="34">
        <v>2.2999999999999998</v>
      </c>
      <c r="L23" s="32">
        <v>0.04</v>
      </c>
    </row>
    <row r="24" spans="1:12">
      <c r="A24" s="129"/>
      <c r="B24" s="30">
        <v>2019</v>
      </c>
      <c r="C24" s="31" t="s">
        <v>758</v>
      </c>
      <c r="D24" s="31" t="s">
        <v>976</v>
      </c>
      <c r="E24" s="32" t="s">
        <v>917</v>
      </c>
      <c r="F24" s="33">
        <v>12695026</v>
      </c>
      <c r="G24" s="32">
        <v>0.28000000000000003</v>
      </c>
      <c r="H24" s="32">
        <v>-35.200000000000003</v>
      </c>
      <c r="I24" s="32">
        <v>9.69</v>
      </c>
      <c r="J24" s="32">
        <v>3.64</v>
      </c>
      <c r="K24" s="32">
        <v>3.29</v>
      </c>
      <c r="L24" s="32">
        <v>0.05</v>
      </c>
    </row>
    <row r="25" spans="1:12">
      <c r="A25" s="129"/>
      <c r="B25" s="30">
        <v>2019</v>
      </c>
      <c r="C25" s="31" t="s">
        <v>791</v>
      </c>
      <c r="D25" s="31" t="s">
        <v>976</v>
      </c>
      <c r="E25" s="32" t="s">
        <v>917</v>
      </c>
      <c r="F25" s="33">
        <v>12695026</v>
      </c>
      <c r="G25" s="32">
        <v>0.28000000000000003</v>
      </c>
      <c r="H25" s="32">
        <v>-1.28</v>
      </c>
      <c r="I25" s="32">
        <v>0.37</v>
      </c>
      <c r="J25" s="32">
        <v>3.24</v>
      </c>
      <c r="K25" s="32">
        <v>3.14</v>
      </c>
      <c r="L25" s="32">
        <v>0.05</v>
      </c>
    </row>
    <row r="26" spans="1:12">
      <c r="A26" s="129">
        <v>3</v>
      </c>
      <c r="B26" s="36">
        <v>2018</v>
      </c>
      <c r="C26" s="31" t="s">
        <v>808</v>
      </c>
      <c r="D26" s="31" t="s">
        <v>1008</v>
      </c>
      <c r="E26" s="32" t="s">
        <v>917</v>
      </c>
      <c r="F26" s="33">
        <v>19867852</v>
      </c>
      <c r="G26" s="32">
        <v>0.42</v>
      </c>
      <c r="H26" s="32">
        <v>-0.05</v>
      </c>
      <c r="I26" s="32">
        <v>0.01</v>
      </c>
      <c r="J26" s="32">
        <v>3.05</v>
      </c>
      <c r="K26" s="32">
        <v>3.18</v>
      </c>
      <c r="L26" s="32">
        <v>7.0000000000000007E-2</v>
      </c>
    </row>
    <row r="27" spans="1:12">
      <c r="A27" s="129"/>
      <c r="B27" s="30">
        <v>2019</v>
      </c>
      <c r="C27" s="31" t="s">
        <v>1718</v>
      </c>
      <c r="D27" s="31" t="s">
        <v>1008</v>
      </c>
      <c r="E27" s="32" t="s">
        <v>917</v>
      </c>
      <c r="F27" s="33">
        <v>19867852</v>
      </c>
      <c r="G27" s="32">
        <v>0.4</v>
      </c>
      <c r="H27" s="32">
        <v>1.92</v>
      </c>
      <c r="I27" s="32">
        <v>0.6</v>
      </c>
      <c r="J27" s="34">
        <v>2.89</v>
      </c>
      <c r="K27" s="32">
        <v>3.31</v>
      </c>
      <c r="L27" s="32">
        <v>0.05</v>
      </c>
    </row>
    <row r="28" spans="1:12">
      <c r="A28" s="129">
        <v>4</v>
      </c>
      <c r="B28" s="30">
        <v>2019</v>
      </c>
      <c r="C28" s="31" t="s">
        <v>775</v>
      </c>
      <c r="D28" s="31" t="s">
        <v>1065</v>
      </c>
      <c r="E28" s="32" t="s">
        <v>917</v>
      </c>
      <c r="F28" s="33">
        <v>61513162</v>
      </c>
      <c r="G28" s="32">
        <v>0.03</v>
      </c>
      <c r="H28" s="32">
        <v>-3.16</v>
      </c>
      <c r="I28" s="32">
        <v>0.92</v>
      </c>
      <c r="J28" s="32">
        <v>3.29</v>
      </c>
      <c r="K28" s="32">
        <v>3.03</v>
      </c>
      <c r="L28" s="32">
        <v>0.05</v>
      </c>
    </row>
    <row r="29" spans="1:12">
      <c r="A29" s="129"/>
      <c r="B29" s="30">
        <v>2019</v>
      </c>
      <c r="C29" s="31" t="s">
        <v>775</v>
      </c>
      <c r="D29" s="31" t="s">
        <v>1066</v>
      </c>
      <c r="E29" s="32" t="s">
        <v>917</v>
      </c>
      <c r="F29" s="33">
        <v>61513199</v>
      </c>
      <c r="G29" s="32">
        <v>0.03</v>
      </c>
      <c r="H29" s="32">
        <v>-3.16</v>
      </c>
      <c r="I29" s="32">
        <v>0.92</v>
      </c>
      <c r="J29" s="32">
        <v>3.29</v>
      </c>
      <c r="K29" s="32">
        <v>3.03</v>
      </c>
      <c r="L29" s="32">
        <v>0.05</v>
      </c>
    </row>
    <row r="30" spans="1:12">
      <c r="A30" s="129"/>
      <c r="B30" s="35">
        <v>2017</v>
      </c>
      <c r="C30" s="31" t="s">
        <v>808</v>
      </c>
      <c r="D30" s="31" t="s">
        <v>1067</v>
      </c>
      <c r="E30" s="32" t="s">
        <v>917</v>
      </c>
      <c r="F30" s="33">
        <v>61514821</v>
      </c>
      <c r="G30" s="32">
        <v>0.03</v>
      </c>
      <c r="H30" s="32">
        <v>0.13</v>
      </c>
      <c r="I30" s="32">
        <v>0.04</v>
      </c>
      <c r="J30" s="32">
        <v>3.76</v>
      </c>
      <c r="K30" s="32">
        <v>3.79</v>
      </c>
      <c r="L30" s="32">
        <v>0.05</v>
      </c>
    </row>
    <row r="31" spans="1:12">
      <c r="A31" s="129"/>
      <c r="B31" s="35">
        <v>2017</v>
      </c>
      <c r="C31" s="31" t="s">
        <v>808</v>
      </c>
      <c r="D31" s="31" t="s">
        <v>1068</v>
      </c>
      <c r="E31" s="32" t="s">
        <v>917</v>
      </c>
      <c r="F31" s="33">
        <v>61514856</v>
      </c>
      <c r="G31" s="32">
        <v>0.03</v>
      </c>
      <c r="H31" s="32">
        <v>0.13</v>
      </c>
      <c r="I31" s="32">
        <v>0.04</v>
      </c>
      <c r="J31" s="32">
        <v>3.76</v>
      </c>
      <c r="K31" s="32">
        <v>3.79</v>
      </c>
      <c r="L31" s="32">
        <v>0.05</v>
      </c>
    </row>
    <row r="32" spans="1:12">
      <c r="A32" s="129">
        <v>5</v>
      </c>
      <c r="B32" s="35">
        <v>2017</v>
      </c>
      <c r="C32" s="31" t="s">
        <v>758</v>
      </c>
      <c r="D32" s="31" t="s">
        <v>1082</v>
      </c>
      <c r="E32" s="32" t="s">
        <v>917</v>
      </c>
      <c r="F32" s="33">
        <v>72506465</v>
      </c>
      <c r="G32" s="32">
        <v>0.23</v>
      </c>
      <c r="H32" s="32">
        <v>26.96</v>
      </c>
      <c r="I32" s="32">
        <v>7.84</v>
      </c>
      <c r="J32" s="32">
        <v>3.29</v>
      </c>
      <c r="K32" s="34">
        <v>2.29</v>
      </c>
      <c r="L32" s="32">
        <v>0.03</v>
      </c>
    </row>
    <row r="33" spans="1:12">
      <c r="A33" s="129"/>
      <c r="B33" s="35">
        <v>2017</v>
      </c>
      <c r="C33" s="31" t="s">
        <v>775</v>
      </c>
      <c r="D33" s="31" t="s">
        <v>1082</v>
      </c>
      <c r="E33" s="32" t="s">
        <v>917</v>
      </c>
      <c r="F33" s="33">
        <v>72506465</v>
      </c>
      <c r="G33" s="32">
        <v>0.23</v>
      </c>
      <c r="H33" s="32">
        <v>1.1000000000000001</v>
      </c>
      <c r="I33" s="32">
        <v>0.33</v>
      </c>
      <c r="J33" s="32">
        <v>3.08</v>
      </c>
      <c r="K33" s="34">
        <v>2.0499999999999998</v>
      </c>
      <c r="L33" s="32">
        <v>0.03</v>
      </c>
    </row>
    <row r="34" spans="1:12">
      <c r="A34" s="129"/>
      <c r="B34" s="30">
        <v>2019</v>
      </c>
      <c r="C34" s="31" t="s">
        <v>775</v>
      </c>
      <c r="D34" s="31" t="s">
        <v>1082</v>
      </c>
      <c r="E34" s="32" t="s">
        <v>917</v>
      </c>
      <c r="F34" s="33">
        <v>72506465</v>
      </c>
      <c r="G34" s="32">
        <v>0.2</v>
      </c>
      <c r="H34" s="32">
        <v>1.6</v>
      </c>
      <c r="I34" s="32">
        <v>0.49</v>
      </c>
      <c r="J34" s="32">
        <v>3.04</v>
      </c>
      <c r="K34" s="34">
        <v>2.71</v>
      </c>
      <c r="L34" s="32">
        <v>0.04</v>
      </c>
    </row>
    <row r="35" spans="1:12">
      <c r="A35" s="129"/>
      <c r="B35" s="35">
        <v>2017</v>
      </c>
      <c r="C35" s="31" t="s">
        <v>758</v>
      </c>
      <c r="D35" s="31" t="s">
        <v>1083</v>
      </c>
      <c r="E35" s="32" t="s">
        <v>917</v>
      </c>
      <c r="F35" s="33">
        <v>72506496</v>
      </c>
      <c r="G35" s="32">
        <v>0.23</v>
      </c>
      <c r="H35" s="32">
        <v>26.96</v>
      </c>
      <c r="I35" s="32">
        <v>7.84</v>
      </c>
      <c r="J35" s="32">
        <v>3.29</v>
      </c>
      <c r="K35" s="34">
        <v>2.29</v>
      </c>
      <c r="L35" s="32">
        <v>0.03</v>
      </c>
    </row>
    <row r="36" spans="1:12">
      <c r="A36" s="129"/>
      <c r="B36" s="35">
        <v>2017</v>
      </c>
      <c r="C36" s="31" t="s">
        <v>775</v>
      </c>
      <c r="D36" s="31" t="s">
        <v>1083</v>
      </c>
      <c r="E36" s="32" t="s">
        <v>917</v>
      </c>
      <c r="F36" s="33">
        <v>72506496</v>
      </c>
      <c r="G36" s="32">
        <v>0.23</v>
      </c>
      <c r="H36" s="32">
        <v>1.1000000000000001</v>
      </c>
      <c r="I36" s="32">
        <v>0.33</v>
      </c>
      <c r="J36" s="32">
        <v>3.08</v>
      </c>
      <c r="K36" s="34">
        <v>2.0499999999999998</v>
      </c>
      <c r="L36" s="32">
        <v>0.03</v>
      </c>
    </row>
    <row r="37" spans="1:12">
      <c r="A37" s="129"/>
      <c r="B37" s="30">
        <v>2019</v>
      </c>
      <c r="C37" s="31" t="s">
        <v>775</v>
      </c>
      <c r="D37" s="31" t="s">
        <v>1083</v>
      </c>
      <c r="E37" s="32" t="s">
        <v>917</v>
      </c>
      <c r="F37" s="33">
        <v>72506496</v>
      </c>
      <c r="G37" s="32">
        <v>0.2</v>
      </c>
      <c r="H37" s="32">
        <v>1.6</v>
      </c>
      <c r="I37" s="32">
        <v>0.49</v>
      </c>
      <c r="J37" s="32">
        <v>3.04</v>
      </c>
      <c r="K37" s="34">
        <v>2.71</v>
      </c>
      <c r="L37" s="32">
        <v>0.04</v>
      </c>
    </row>
    <row r="38" spans="1:12">
      <c r="A38" s="129">
        <v>6</v>
      </c>
      <c r="B38" s="30">
        <v>2019</v>
      </c>
      <c r="C38" s="31" t="s">
        <v>873</v>
      </c>
      <c r="D38" s="31" t="s">
        <v>1089</v>
      </c>
      <c r="E38" s="32" t="s">
        <v>917</v>
      </c>
      <c r="F38" s="33">
        <v>78639781</v>
      </c>
      <c r="G38" s="32">
        <v>0.03</v>
      </c>
      <c r="H38" s="32">
        <v>-0.72</v>
      </c>
      <c r="I38" s="32">
        <v>0.19</v>
      </c>
      <c r="J38" s="32">
        <v>4.0999999999999996</v>
      </c>
      <c r="K38" s="34">
        <v>2.95</v>
      </c>
      <c r="L38" s="32">
        <v>0.05</v>
      </c>
    </row>
    <row r="39" spans="1:12">
      <c r="A39" s="129"/>
      <c r="B39" s="36">
        <v>2018</v>
      </c>
      <c r="C39" s="31" t="s">
        <v>1719</v>
      </c>
      <c r="D39" s="31" t="s">
        <v>1090</v>
      </c>
      <c r="E39" s="32" t="s">
        <v>917</v>
      </c>
      <c r="F39" s="33">
        <v>78639810</v>
      </c>
      <c r="G39" s="32">
        <v>0.31</v>
      </c>
      <c r="H39" s="32">
        <v>1.21</v>
      </c>
      <c r="I39" s="32">
        <v>0.37</v>
      </c>
      <c r="J39" s="32">
        <v>3.03</v>
      </c>
      <c r="K39" s="32">
        <v>3.11</v>
      </c>
      <c r="L39" s="32">
        <v>0.06</v>
      </c>
    </row>
    <row r="40" spans="1:12">
      <c r="A40" s="129"/>
      <c r="B40" s="36">
        <v>2018</v>
      </c>
      <c r="C40" s="31" t="s">
        <v>709</v>
      </c>
      <c r="D40" s="31" t="s">
        <v>1090</v>
      </c>
      <c r="E40" s="32" t="s">
        <v>917</v>
      </c>
      <c r="F40" s="33">
        <v>78639810</v>
      </c>
      <c r="G40" s="32">
        <v>0.31</v>
      </c>
      <c r="H40" s="32">
        <v>1.33</v>
      </c>
      <c r="I40" s="32">
        <v>0.43</v>
      </c>
      <c r="J40" s="34">
        <v>2.79</v>
      </c>
      <c r="K40" s="32">
        <v>3.07</v>
      </c>
      <c r="L40" s="32">
        <v>0.06</v>
      </c>
    </row>
    <row r="41" spans="1:12">
      <c r="A41" s="129"/>
      <c r="B41" s="30">
        <v>2019</v>
      </c>
      <c r="C41" s="31" t="s">
        <v>1719</v>
      </c>
      <c r="D41" s="31" t="s">
        <v>1090</v>
      </c>
      <c r="E41" s="32" t="s">
        <v>917</v>
      </c>
      <c r="F41" s="33">
        <v>78639810</v>
      </c>
      <c r="G41" s="32">
        <v>0.3</v>
      </c>
      <c r="H41" s="32">
        <v>1.67</v>
      </c>
      <c r="I41" s="32">
        <v>0.5</v>
      </c>
      <c r="J41" s="32">
        <v>3.17</v>
      </c>
      <c r="K41" s="32">
        <v>3.32</v>
      </c>
      <c r="L41" s="32">
        <v>0.05</v>
      </c>
    </row>
    <row r="42" spans="1:12">
      <c r="A42" s="129">
        <v>7</v>
      </c>
      <c r="B42" s="35">
        <v>2017</v>
      </c>
      <c r="C42" s="31" t="s">
        <v>1720</v>
      </c>
      <c r="D42" s="31" t="s">
        <v>1099</v>
      </c>
      <c r="E42" s="32" t="s">
        <v>917</v>
      </c>
      <c r="F42" s="33">
        <v>88234765</v>
      </c>
      <c r="G42" s="32">
        <v>0.04</v>
      </c>
      <c r="H42" s="32">
        <v>0.15</v>
      </c>
      <c r="I42" s="32">
        <v>0.05</v>
      </c>
      <c r="J42" s="34">
        <v>2.4300000000000002</v>
      </c>
      <c r="K42" s="32">
        <v>3.93</v>
      </c>
      <c r="L42" s="32">
        <v>0.05</v>
      </c>
    </row>
    <row r="43" spans="1:12">
      <c r="A43" s="129"/>
      <c r="B43" s="36">
        <v>2018</v>
      </c>
      <c r="C43" s="31" t="s">
        <v>857</v>
      </c>
      <c r="D43" s="31" t="s">
        <v>1099</v>
      </c>
      <c r="E43" s="32" t="s">
        <v>917</v>
      </c>
      <c r="F43" s="33">
        <v>88234765</v>
      </c>
      <c r="G43" s="32">
        <v>0.05</v>
      </c>
      <c r="H43" s="32">
        <v>0.11</v>
      </c>
      <c r="I43" s="32">
        <v>0.04</v>
      </c>
      <c r="J43" s="34">
        <v>2.0099999999999998</v>
      </c>
      <c r="K43" s="32">
        <v>4.28</v>
      </c>
      <c r="L43" s="32">
        <v>0.09</v>
      </c>
    </row>
    <row r="44" spans="1:12">
      <c r="A44" s="129"/>
      <c r="B44" s="36">
        <v>2018</v>
      </c>
      <c r="C44" s="31" t="s">
        <v>1720</v>
      </c>
      <c r="D44" s="31" t="s">
        <v>1099</v>
      </c>
      <c r="E44" s="32" t="s">
        <v>917</v>
      </c>
      <c r="F44" s="33">
        <v>88234765</v>
      </c>
      <c r="G44" s="32">
        <v>0.05</v>
      </c>
      <c r="H44" s="32">
        <v>0.09</v>
      </c>
      <c r="I44" s="32">
        <v>0.05</v>
      </c>
      <c r="J44" s="34">
        <v>1.32</v>
      </c>
      <c r="K44" s="32">
        <v>3.12</v>
      </c>
      <c r="L44" s="32">
        <v>0.06</v>
      </c>
    </row>
    <row r="45" spans="1:12">
      <c r="A45" s="129">
        <v>8</v>
      </c>
      <c r="B45" s="36">
        <v>2018</v>
      </c>
      <c r="C45" s="31" t="s">
        <v>824</v>
      </c>
      <c r="D45" s="31" t="s">
        <v>1104</v>
      </c>
      <c r="E45" s="32" t="s">
        <v>917</v>
      </c>
      <c r="F45" s="33">
        <v>90024326</v>
      </c>
      <c r="G45" s="32">
        <v>0.24</v>
      </c>
      <c r="H45" s="32">
        <v>46.54</v>
      </c>
      <c r="I45" s="32">
        <v>13.5</v>
      </c>
      <c r="J45" s="32">
        <v>3.33</v>
      </c>
      <c r="K45" s="32">
        <v>3.54</v>
      </c>
      <c r="L45" s="32">
        <v>7.0000000000000007E-2</v>
      </c>
    </row>
    <row r="46" spans="1:12">
      <c r="A46" s="129"/>
      <c r="B46" s="36">
        <v>2018</v>
      </c>
      <c r="C46" s="31" t="s">
        <v>846</v>
      </c>
      <c r="D46" s="31" t="s">
        <v>1104</v>
      </c>
      <c r="E46" s="32" t="s">
        <v>917</v>
      </c>
      <c r="F46" s="33">
        <v>90024326</v>
      </c>
      <c r="G46" s="32">
        <v>0.24</v>
      </c>
      <c r="H46" s="32">
        <v>1.45</v>
      </c>
      <c r="I46" s="32">
        <v>0.37</v>
      </c>
      <c r="J46" s="32">
        <v>4.2</v>
      </c>
      <c r="K46" s="32">
        <v>4.09</v>
      </c>
      <c r="L46" s="32">
        <v>0.08</v>
      </c>
    </row>
    <row r="47" spans="1:12">
      <c r="A47" s="129"/>
      <c r="B47" s="36">
        <v>2018</v>
      </c>
      <c r="C47" s="31" t="s">
        <v>758</v>
      </c>
      <c r="D47" s="31" t="s">
        <v>1104</v>
      </c>
      <c r="E47" s="32" t="s">
        <v>917</v>
      </c>
      <c r="F47" s="33">
        <v>90024326</v>
      </c>
      <c r="G47" s="32">
        <v>0.26</v>
      </c>
      <c r="H47" s="32">
        <v>63.02</v>
      </c>
      <c r="I47" s="32">
        <v>18.05</v>
      </c>
      <c r="J47" s="32">
        <v>3.42</v>
      </c>
      <c r="K47" s="32">
        <v>4.03</v>
      </c>
      <c r="L47" s="32">
        <v>0.09</v>
      </c>
    </row>
    <row r="48" spans="1:12">
      <c r="A48" s="129"/>
      <c r="B48" s="36">
        <v>2018</v>
      </c>
      <c r="C48" s="31" t="s">
        <v>775</v>
      </c>
      <c r="D48" s="31" t="s">
        <v>1104</v>
      </c>
      <c r="E48" s="32" t="s">
        <v>917</v>
      </c>
      <c r="F48" s="33">
        <v>90024326</v>
      </c>
      <c r="G48" s="32">
        <v>0.26</v>
      </c>
      <c r="H48" s="32">
        <v>3</v>
      </c>
      <c r="I48" s="32">
        <v>0.78</v>
      </c>
      <c r="J48" s="32">
        <v>4.05</v>
      </c>
      <c r="K48" s="32">
        <v>4.42</v>
      </c>
      <c r="L48" s="32">
        <v>0.1</v>
      </c>
    </row>
    <row r="49" spans="1:12">
      <c r="A49" s="129"/>
      <c r="B49" s="36">
        <v>2018</v>
      </c>
      <c r="C49" s="31" t="s">
        <v>791</v>
      </c>
      <c r="D49" s="31" t="s">
        <v>1104</v>
      </c>
      <c r="E49" s="32" t="s">
        <v>917</v>
      </c>
      <c r="F49" s="33">
        <v>90024326</v>
      </c>
      <c r="G49" s="32">
        <v>0.26</v>
      </c>
      <c r="H49" s="32">
        <v>2</v>
      </c>
      <c r="I49" s="32">
        <v>0.57999999999999996</v>
      </c>
      <c r="J49" s="32">
        <v>3.31</v>
      </c>
      <c r="K49" s="32">
        <v>4.1500000000000004</v>
      </c>
      <c r="L49" s="32">
        <v>0.09</v>
      </c>
    </row>
    <row r="50" spans="1:12">
      <c r="A50" s="129"/>
      <c r="B50" s="36">
        <v>2018</v>
      </c>
      <c r="C50" s="31" t="s">
        <v>846</v>
      </c>
      <c r="D50" s="31" t="s">
        <v>1106</v>
      </c>
      <c r="E50" s="32" t="s">
        <v>917</v>
      </c>
      <c r="F50" s="33">
        <v>90024373</v>
      </c>
      <c r="G50" s="32">
        <v>0.2</v>
      </c>
      <c r="H50" s="32">
        <v>1.41</v>
      </c>
      <c r="I50" s="32">
        <v>0.42</v>
      </c>
      <c r="J50" s="32">
        <v>3.25</v>
      </c>
      <c r="K50" s="32">
        <v>3.07</v>
      </c>
      <c r="L50" s="32">
        <v>0.06</v>
      </c>
    </row>
    <row r="51" spans="1:12">
      <c r="A51" s="129"/>
      <c r="B51" s="30">
        <v>2019</v>
      </c>
      <c r="C51" s="31" t="s">
        <v>1720</v>
      </c>
      <c r="D51" s="31" t="s">
        <v>1107</v>
      </c>
      <c r="E51" s="32" t="s">
        <v>917</v>
      </c>
      <c r="F51" s="33">
        <v>90026017</v>
      </c>
      <c r="G51" s="32">
        <v>0.17</v>
      </c>
      <c r="H51" s="32">
        <v>-0.05</v>
      </c>
      <c r="I51" s="32">
        <v>0.01</v>
      </c>
      <c r="J51" s="32">
        <v>3.15</v>
      </c>
      <c r="K51" s="32">
        <v>3.09</v>
      </c>
      <c r="L51" s="32">
        <v>0.04</v>
      </c>
    </row>
    <row r="52" spans="1:12">
      <c r="A52" s="129">
        <v>9</v>
      </c>
      <c r="B52" s="36">
        <v>2018</v>
      </c>
      <c r="C52" s="31" t="s">
        <v>709</v>
      </c>
      <c r="D52" s="31" t="s">
        <v>1111</v>
      </c>
      <c r="E52" s="32" t="s">
        <v>917</v>
      </c>
      <c r="F52" s="33">
        <v>92985598</v>
      </c>
      <c r="G52" s="32">
        <v>7.0000000000000007E-2</v>
      </c>
      <c r="H52" s="32">
        <v>3.78</v>
      </c>
      <c r="I52" s="32">
        <v>1.05</v>
      </c>
      <c r="J52" s="32">
        <v>3.63</v>
      </c>
      <c r="K52" s="32">
        <v>3.12</v>
      </c>
      <c r="L52" s="32">
        <v>0.06</v>
      </c>
    </row>
    <row r="53" spans="1:12">
      <c r="A53" s="129"/>
      <c r="B53" s="30">
        <v>2019</v>
      </c>
      <c r="C53" s="31" t="s">
        <v>791</v>
      </c>
      <c r="D53" s="31" t="s">
        <v>1111</v>
      </c>
      <c r="E53" s="32" t="s">
        <v>917</v>
      </c>
      <c r="F53" s="33">
        <v>92985598</v>
      </c>
      <c r="G53" s="32">
        <v>0.05</v>
      </c>
      <c r="H53" s="32">
        <v>2.4300000000000002</v>
      </c>
      <c r="I53" s="32">
        <v>0.66</v>
      </c>
      <c r="J53" s="32">
        <v>3.69</v>
      </c>
      <c r="K53" s="32">
        <v>3.73</v>
      </c>
      <c r="L53" s="32">
        <v>0.06</v>
      </c>
    </row>
    <row r="54" spans="1:12">
      <c r="A54" s="129">
        <v>10</v>
      </c>
      <c r="B54" s="36">
        <v>2018</v>
      </c>
      <c r="C54" s="31" t="s">
        <v>857</v>
      </c>
      <c r="D54" s="31" t="s">
        <v>1123</v>
      </c>
      <c r="E54" s="32" t="s">
        <v>917</v>
      </c>
      <c r="F54" s="33">
        <v>102232378</v>
      </c>
      <c r="G54" s="32">
        <v>0.25</v>
      </c>
      <c r="H54" s="32">
        <v>7.0000000000000007E-2</v>
      </c>
      <c r="I54" s="32">
        <v>0.02</v>
      </c>
      <c r="J54" s="32">
        <v>3.66</v>
      </c>
      <c r="K54" s="32">
        <v>3.95</v>
      </c>
      <c r="L54" s="32">
        <v>0.08</v>
      </c>
    </row>
    <row r="55" spans="1:12">
      <c r="A55" s="129"/>
      <c r="B55" s="36">
        <v>2018</v>
      </c>
      <c r="C55" s="31" t="s">
        <v>1720</v>
      </c>
      <c r="D55" s="31" t="s">
        <v>1123</v>
      </c>
      <c r="E55" s="32" t="s">
        <v>917</v>
      </c>
      <c r="F55" s="33">
        <v>102232378</v>
      </c>
      <c r="G55" s="32">
        <v>0.25</v>
      </c>
      <c r="H55" s="32">
        <v>0.08</v>
      </c>
      <c r="I55" s="32">
        <v>0.02</v>
      </c>
      <c r="J55" s="32">
        <v>3.76</v>
      </c>
      <c r="K55" s="32">
        <v>4.49</v>
      </c>
      <c r="L55" s="32">
        <v>0.09</v>
      </c>
    </row>
    <row r="56" spans="1:12">
      <c r="A56" s="129"/>
      <c r="B56" s="30">
        <v>2019</v>
      </c>
      <c r="C56" s="31" t="s">
        <v>857</v>
      </c>
      <c r="D56" s="31" t="s">
        <v>1123</v>
      </c>
      <c r="E56" s="32" t="s">
        <v>917</v>
      </c>
      <c r="F56" s="33">
        <v>102232378</v>
      </c>
      <c r="G56" s="32">
        <v>0.22</v>
      </c>
      <c r="H56" s="32">
        <v>0.06</v>
      </c>
      <c r="I56" s="32">
        <v>0.02</v>
      </c>
      <c r="J56" s="32">
        <v>3.01</v>
      </c>
      <c r="K56" s="32">
        <v>3.8</v>
      </c>
      <c r="L56" s="32">
        <v>0.06</v>
      </c>
    </row>
    <row r="57" spans="1:12">
      <c r="A57" s="129">
        <v>11</v>
      </c>
      <c r="B57" s="35">
        <v>2017</v>
      </c>
      <c r="C57" s="31" t="s">
        <v>808</v>
      </c>
      <c r="D57" s="31" t="s">
        <v>1136</v>
      </c>
      <c r="E57" s="32" t="s">
        <v>917</v>
      </c>
      <c r="F57" s="33">
        <v>118245144</v>
      </c>
      <c r="G57" s="32">
        <v>0.02</v>
      </c>
      <c r="H57" s="32">
        <v>0.11</v>
      </c>
      <c r="I57" s="32">
        <v>0.04</v>
      </c>
      <c r="J57" s="34">
        <v>2.4</v>
      </c>
      <c r="K57" s="32">
        <v>3.06</v>
      </c>
      <c r="L57" s="32">
        <v>0.04</v>
      </c>
    </row>
    <row r="58" spans="1:12">
      <c r="A58" s="129"/>
      <c r="B58" s="36">
        <v>2018</v>
      </c>
      <c r="C58" s="31" t="s">
        <v>1720</v>
      </c>
      <c r="D58" s="31" t="s">
        <v>1136</v>
      </c>
      <c r="E58" s="32" t="s">
        <v>917</v>
      </c>
      <c r="F58" s="33">
        <v>118245144</v>
      </c>
      <c r="G58" s="32">
        <v>0.05</v>
      </c>
      <c r="H58" s="32">
        <v>0.11</v>
      </c>
      <c r="I58" s="32">
        <v>0.04</v>
      </c>
      <c r="J58" s="34">
        <v>2.06</v>
      </c>
      <c r="K58" s="32">
        <v>4.13</v>
      </c>
      <c r="L58" s="32">
        <v>0.08</v>
      </c>
    </row>
    <row r="59" spans="1:12">
      <c r="A59" s="129"/>
      <c r="B59" s="30">
        <v>2019</v>
      </c>
      <c r="C59" s="31" t="s">
        <v>857</v>
      </c>
      <c r="D59" s="31" t="s">
        <v>1136</v>
      </c>
      <c r="E59" s="32" t="s">
        <v>917</v>
      </c>
      <c r="F59" s="33">
        <v>118245144</v>
      </c>
      <c r="G59" s="32">
        <v>0.02</v>
      </c>
      <c r="H59" s="32">
        <v>0.24</v>
      </c>
      <c r="I59" s="32">
        <v>0.05</v>
      </c>
      <c r="J59" s="32">
        <v>6.16</v>
      </c>
      <c r="K59" s="32">
        <v>5.74</v>
      </c>
      <c r="L59" s="32">
        <v>0.09</v>
      </c>
    </row>
    <row r="60" spans="1:12">
      <c r="A60" s="129"/>
      <c r="B60" s="30">
        <v>2019</v>
      </c>
      <c r="C60" s="31" t="s">
        <v>1720</v>
      </c>
      <c r="D60" s="31" t="s">
        <v>1136</v>
      </c>
      <c r="E60" s="32" t="s">
        <v>917</v>
      </c>
      <c r="F60" s="33">
        <v>118245144</v>
      </c>
      <c r="G60" s="32">
        <v>0.02</v>
      </c>
      <c r="H60" s="32">
        <v>0.17</v>
      </c>
      <c r="I60" s="32">
        <v>0.05</v>
      </c>
      <c r="J60" s="32">
        <v>3.55</v>
      </c>
      <c r="K60" s="32">
        <v>3.65</v>
      </c>
      <c r="L60" s="32">
        <v>0.05</v>
      </c>
    </row>
    <row r="61" spans="1:12">
      <c r="A61" s="129"/>
      <c r="B61" s="36">
        <v>2018</v>
      </c>
      <c r="C61" s="31" t="s">
        <v>1720</v>
      </c>
      <c r="D61" s="31" t="s">
        <v>1137</v>
      </c>
      <c r="E61" s="32" t="s">
        <v>917</v>
      </c>
      <c r="F61" s="33">
        <v>118245179</v>
      </c>
      <c r="G61" s="32">
        <v>0.05</v>
      </c>
      <c r="H61" s="32">
        <v>0.09</v>
      </c>
      <c r="I61" s="32">
        <v>0.04</v>
      </c>
      <c r="J61" s="34">
        <v>1.59</v>
      </c>
      <c r="K61" s="32">
        <v>3.33</v>
      </c>
      <c r="L61" s="32">
        <v>7.0000000000000007E-2</v>
      </c>
    </row>
    <row r="62" spans="1:12">
      <c r="A62" s="129"/>
      <c r="B62" s="30">
        <v>2019</v>
      </c>
      <c r="C62" s="31" t="s">
        <v>857</v>
      </c>
      <c r="D62" s="31" t="s">
        <v>1137</v>
      </c>
      <c r="E62" s="32" t="s">
        <v>917</v>
      </c>
      <c r="F62" s="33">
        <v>118245179</v>
      </c>
      <c r="G62" s="32">
        <v>0.02</v>
      </c>
      <c r="H62" s="32">
        <v>0.14000000000000001</v>
      </c>
      <c r="I62" s="32">
        <v>0.04</v>
      </c>
      <c r="J62" s="32">
        <v>3.38</v>
      </c>
      <c r="K62" s="32">
        <v>3.19</v>
      </c>
      <c r="L62" s="32">
        <v>0.05</v>
      </c>
    </row>
    <row r="63" spans="1:12">
      <c r="A63" s="129"/>
      <c r="B63" s="35">
        <v>2017</v>
      </c>
      <c r="C63" s="31" t="s">
        <v>808</v>
      </c>
      <c r="D63" s="31" t="s">
        <v>1138</v>
      </c>
      <c r="E63" s="32" t="s">
        <v>917</v>
      </c>
      <c r="F63" s="33">
        <v>118245242</v>
      </c>
      <c r="G63" s="32">
        <v>0.02</v>
      </c>
      <c r="H63" s="32">
        <v>0.11</v>
      </c>
      <c r="I63" s="32">
        <v>0.04</v>
      </c>
      <c r="J63" s="34">
        <v>2.4</v>
      </c>
      <c r="K63" s="32">
        <v>3.06</v>
      </c>
      <c r="L63" s="32">
        <v>0.04</v>
      </c>
    </row>
    <row r="64" spans="1:12">
      <c r="A64" s="129"/>
      <c r="B64" s="36">
        <v>2018</v>
      </c>
      <c r="C64" s="31" t="s">
        <v>1720</v>
      </c>
      <c r="D64" s="31" t="s">
        <v>1138</v>
      </c>
      <c r="E64" s="32" t="s">
        <v>917</v>
      </c>
      <c r="F64" s="33">
        <v>118245242</v>
      </c>
      <c r="G64" s="32">
        <v>0.05</v>
      </c>
      <c r="H64" s="32">
        <v>0.11</v>
      </c>
      <c r="I64" s="32">
        <v>0.04</v>
      </c>
      <c r="J64" s="34">
        <v>2.06</v>
      </c>
      <c r="K64" s="32">
        <v>4.13</v>
      </c>
      <c r="L64" s="32">
        <v>0.08</v>
      </c>
    </row>
    <row r="65" spans="1:12">
      <c r="A65" s="129"/>
      <c r="B65" s="30">
        <v>2019</v>
      </c>
      <c r="C65" s="31" t="s">
        <v>857</v>
      </c>
      <c r="D65" s="31" t="s">
        <v>1138</v>
      </c>
      <c r="E65" s="32" t="s">
        <v>917</v>
      </c>
      <c r="F65" s="33">
        <v>118245242</v>
      </c>
      <c r="G65" s="32">
        <v>0.02</v>
      </c>
      <c r="H65" s="32">
        <v>0.19</v>
      </c>
      <c r="I65" s="32">
        <v>0.05</v>
      </c>
      <c r="J65" s="32">
        <v>4.3899999999999997</v>
      </c>
      <c r="K65" s="32">
        <v>4.2300000000000004</v>
      </c>
      <c r="L65" s="32">
        <v>0.06</v>
      </c>
    </row>
    <row r="66" spans="1:12">
      <c r="A66" s="129"/>
      <c r="B66" s="30">
        <v>2019</v>
      </c>
      <c r="C66" s="31" t="s">
        <v>1720</v>
      </c>
      <c r="D66" s="31" t="s">
        <v>1138</v>
      </c>
      <c r="E66" s="32" t="s">
        <v>917</v>
      </c>
      <c r="F66" s="33">
        <v>118245242</v>
      </c>
      <c r="G66" s="32">
        <v>0.02</v>
      </c>
      <c r="H66" s="32">
        <v>0.15</v>
      </c>
      <c r="I66" s="32">
        <v>0.04</v>
      </c>
      <c r="J66" s="32">
        <v>3.11</v>
      </c>
      <c r="K66" s="32">
        <v>3.28</v>
      </c>
      <c r="L66" s="32">
        <v>0.05</v>
      </c>
    </row>
    <row r="67" spans="1:12">
      <c r="A67" s="129"/>
      <c r="B67" s="35">
        <v>2017</v>
      </c>
      <c r="C67" s="31" t="s">
        <v>808</v>
      </c>
      <c r="D67" s="31" t="s">
        <v>1139</v>
      </c>
      <c r="E67" s="32" t="s">
        <v>917</v>
      </c>
      <c r="F67" s="33">
        <v>118245253</v>
      </c>
      <c r="G67" s="32">
        <v>0.02</v>
      </c>
      <c r="H67" s="32">
        <v>0.11</v>
      </c>
      <c r="I67" s="32">
        <v>0.04</v>
      </c>
      <c r="J67" s="34">
        <v>2.4</v>
      </c>
      <c r="K67" s="32">
        <v>3.06</v>
      </c>
      <c r="L67" s="32">
        <v>0.04</v>
      </c>
    </row>
    <row r="68" spans="1:12">
      <c r="A68" s="129"/>
      <c r="B68" s="36">
        <v>2018</v>
      </c>
      <c r="C68" s="31" t="s">
        <v>1720</v>
      </c>
      <c r="D68" s="31" t="s">
        <v>1139</v>
      </c>
      <c r="E68" s="32" t="s">
        <v>917</v>
      </c>
      <c r="F68" s="33">
        <v>118245253</v>
      </c>
      <c r="G68" s="32">
        <v>0.05</v>
      </c>
      <c r="H68" s="32">
        <v>0.09</v>
      </c>
      <c r="I68" s="32">
        <v>0.04</v>
      </c>
      <c r="J68" s="34">
        <v>1.45</v>
      </c>
      <c r="K68" s="32">
        <v>3.74</v>
      </c>
      <c r="L68" s="32">
        <v>7.0000000000000007E-2</v>
      </c>
    </row>
    <row r="69" spans="1:12">
      <c r="A69" s="129"/>
      <c r="B69" s="30">
        <v>2019</v>
      </c>
      <c r="C69" s="31" t="s">
        <v>857</v>
      </c>
      <c r="D69" s="31" t="s">
        <v>1139</v>
      </c>
      <c r="E69" s="32" t="s">
        <v>917</v>
      </c>
      <c r="F69" s="33">
        <v>118245253</v>
      </c>
      <c r="G69" s="32">
        <v>0.02</v>
      </c>
      <c r="H69" s="32">
        <v>0.19</v>
      </c>
      <c r="I69" s="32">
        <v>0.05</v>
      </c>
      <c r="J69" s="32">
        <v>4.3899999999999997</v>
      </c>
      <c r="K69" s="32">
        <v>4.2300000000000004</v>
      </c>
      <c r="L69" s="32">
        <v>0.06</v>
      </c>
    </row>
    <row r="70" spans="1:12">
      <c r="A70" s="129"/>
      <c r="B70" s="30">
        <v>2019</v>
      </c>
      <c r="C70" s="31" t="s">
        <v>1720</v>
      </c>
      <c r="D70" s="31" t="s">
        <v>1139</v>
      </c>
      <c r="E70" s="32" t="s">
        <v>917</v>
      </c>
      <c r="F70" s="33">
        <v>118245253</v>
      </c>
      <c r="G70" s="32">
        <v>0.02</v>
      </c>
      <c r="H70" s="32">
        <v>0.15</v>
      </c>
      <c r="I70" s="32">
        <v>0.04</v>
      </c>
      <c r="J70" s="32">
        <v>3.11</v>
      </c>
      <c r="K70" s="32">
        <v>3.28</v>
      </c>
      <c r="L70" s="32">
        <v>0.05</v>
      </c>
    </row>
    <row r="71" spans="1:12">
      <c r="A71" s="129"/>
      <c r="B71" s="36">
        <v>2018</v>
      </c>
      <c r="C71" s="31" t="s">
        <v>1720</v>
      </c>
      <c r="D71" s="31" t="s">
        <v>1140</v>
      </c>
      <c r="E71" s="32" t="s">
        <v>917</v>
      </c>
      <c r="F71" s="33">
        <v>118245274</v>
      </c>
      <c r="G71" s="32">
        <v>0.06</v>
      </c>
      <c r="H71" s="32">
        <v>0.09</v>
      </c>
      <c r="I71" s="32">
        <v>0.04</v>
      </c>
      <c r="J71" s="34">
        <v>1.52</v>
      </c>
      <c r="K71" s="32">
        <v>3.76</v>
      </c>
      <c r="L71" s="32">
        <v>0.08</v>
      </c>
    </row>
    <row r="72" spans="1:12">
      <c r="A72" s="129"/>
      <c r="B72" s="30">
        <v>2019</v>
      </c>
      <c r="C72" s="31" t="s">
        <v>857</v>
      </c>
      <c r="D72" s="31" t="s">
        <v>1140</v>
      </c>
      <c r="E72" s="32" t="s">
        <v>917</v>
      </c>
      <c r="F72" s="33">
        <v>118245274</v>
      </c>
      <c r="G72" s="32">
        <v>0.02</v>
      </c>
      <c r="H72" s="32">
        <v>0.19</v>
      </c>
      <c r="I72" s="32">
        <v>0.05</v>
      </c>
      <c r="J72" s="32">
        <v>4.3899999999999997</v>
      </c>
      <c r="K72" s="32">
        <v>4.2300000000000004</v>
      </c>
      <c r="L72" s="32">
        <v>0.06</v>
      </c>
    </row>
    <row r="73" spans="1:12">
      <c r="A73" s="129"/>
      <c r="B73" s="30">
        <v>2019</v>
      </c>
      <c r="C73" s="31" t="s">
        <v>1720</v>
      </c>
      <c r="D73" s="31" t="s">
        <v>1140</v>
      </c>
      <c r="E73" s="32" t="s">
        <v>917</v>
      </c>
      <c r="F73" s="33">
        <v>118245274</v>
      </c>
      <c r="G73" s="32">
        <v>0.02</v>
      </c>
      <c r="H73" s="32">
        <v>0.15</v>
      </c>
      <c r="I73" s="32">
        <v>0.04</v>
      </c>
      <c r="J73" s="32">
        <v>3.11</v>
      </c>
      <c r="K73" s="32">
        <v>3.28</v>
      </c>
      <c r="L73" s="32">
        <v>0.05</v>
      </c>
    </row>
    <row r="74" spans="1:12">
      <c r="A74" s="129"/>
      <c r="B74" s="30">
        <v>2019</v>
      </c>
      <c r="C74" s="31" t="s">
        <v>857</v>
      </c>
      <c r="D74" s="31" t="s">
        <v>1141</v>
      </c>
      <c r="E74" s="32" t="s">
        <v>917</v>
      </c>
      <c r="F74" s="33">
        <v>118245341</v>
      </c>
      <c r="G74" s="32">
        <v>0.01</v>
      </c>
      <c r="H74" s="32">
        <v>0.35</v>
      </c>
      <c r="I74" s="32">
        <v>0.08</v>
      </c>
      <c r="J74" s="32">
        <v>4.95</v>
      </c>
      <c r="K74" s="32">
        <v>4.8</v>
      </c>
      <c r="L74" s="32">
        <v>7.0000000000000007E-2</v>
      </c>
    </row>
    <row r="75" spans="1:12">
      <c r="A75" s="129"/>
      <c r="B75" s="30">
        <v>2019</v>
      </c>
      <c r="C75" s="31" t="s">
        <v>1720</v>
      </c>
      <c r="D75" s="31" t="s">
        <v>1141</v>
      </c>
      <c r="E75" s="32" t="s">
        <v>917</v>
      </c>
      <c r="F75" s="33">
        <v>118245341</v>
      </c>
      <c r="G75" s="32">
        <v>0.01</v>
      </c>
      <c r="H75" s="32">
        <v>0.28999999999999998</v>
      </c>
      <c r="I75" s="32">
        <v>0.08</v>
      </c>
      <c r="J75" s="32">
        <v>3.75</v>
      </c>
      <c r="K75" s="32">
        <v>4.09</v>
      </c>
      <c r="L75" s="32">
        <v>0.06</v>
      </c>
    </row>
    <row r="76" spans="1:12">
      <c r="A76" s="129">
        <v>12</v>
      </c>
      <c r="B76" s="35">
        <v>2017</v>
      </c>
      <c r="C76" s="31" t="s">
        <v>808</v>
      </c>
      <c r="D76" s="31" t="s">
        <v>1142</v>
      </c>
      <c r="E76" s="32" t="s">
        <v>917</v>
      </c>
      <c r="F76" s="33">
        <v>118344875</v>
      </c>
      <c r="G76" s="32">
        <v>0.02</v>
      </c>
      <c r="H76" s="32">
        <v>0.15</v>
      </c>
      <c r="I76" s="32">
        <v>0.05</v>
      </c>
      <c r="J76" s="32">
        <v>3.13</v>
      </c>
      <c r="K76" s="32">
        <v>4.0199999999999996</v>
      </c>
      <c r="L76" s="32">
        <v>0.06</v>
      </c>
    </row>
    <row r="77" spans="1:12">
      <c r="A77" s="129"/>
      <c r="B77" s="30">
        <v>2019</v>
      </c>
      <c r="C77" s="31" t="s">
        <v>709</v>
      </c>
      <c r="D77" s="31" t="s">
        <v>1142</v>
      </c>
      <c r="E77" s="32" t="s">
        <v>917</v>
      </c>
      <c r="F77" s="33">
        <v>118344875</v>
      </c>
      <c r="G77" s="32">
        <v>0.02</v>
      </c>
      <c r="H77" s="32">
        <v>8.4600000000000009</v>
      </c>
      <c r="I77" s="32">
        <v>2.39</v>
      </c>
      <c r="J77" s="32">
        <v>3.47</v>
      </c>
      <c r="K77" s="32">
        <v>3.39</v>
      </c>
      <c r="L77" s="32">
        <v>0.05</v>
      </c>
    </row>
    <row r="78" spans="1:12">
      <c r="A78" s="129"/>
      <c r="B78" s="30">
        <v>2019</v>
      </c>
      <c r="C78" s="31" t="s">
        <v>857</v>
      </c>
      <c r="D78" s="31" t="s">
        <v>1142</v>
      </c>
      <c r="E78" s="32" t="s">
        <v>917</v>
      </c>
      <c r="F78" s="33">
        <v>118344875</v>
      </c>
      <c r="G78" s="32">
        <v>0.01</v>
      </c>
      <c r="H78" s="32">
        <v>0.28999999999999998</v>
      </c>
      <c r="I78" s="32">
        <v>0.06</v>
      </c>
      <c r="J78" s="32">
        <v>6.39</v>
      </c>
      <c r="K78" s="32">
        <v>5.52</v>
      </c>
      <c r="L78" s="32">
        <v>0.08</v>
      </c>
    </row>
    <row r="79" spans="1:12">
      <c r="A79" s="129"/>
      <c r="B79" s="30">
        <v>2019</v>
      </c>
      <c r="C79" s="31" t="s">
        <v>1720</v>
      </c>
      <c r="D79" s="31" t="s">
        <v>1142</v>
      </c>
      <c r="E79" s="32" t="s">
        <v>917</v>
      </c>
      <c r="F79" s="33">
        <v>118344875</v>
      </c>
      <c r="G79" s="32">
        <v>0.02</v>
      </c>
      <c r="H79" s="32">
        <v>0.24</v>
      </c>
      <c r="I79" s="32">
        <v>0.05</v>
      </c>
      <c r="J79" s="32">
        <v>5.29</v>
      </c>
      <c r="K79" s="32">
        <v>5.15</v>
      </c>
      <c r="L79" s="32">
        <v>0.08</v>
      </c>
    </row>
    <row r="80" spans="1:12">
      <c r="A80" s="129"/>
      <c r="B80" s="35">
        <v>2017</v>
      </c>
      <c r="C80" s="31" t="s">
        <v>808</v>
      </c>
      <c r="D80" s="31" t="s">
        <v>1143</v>
      </c>
      <c r="E80" s="32" t="s">
        <v>917</v>
      </c>
      <c r="F80" s="33">
        <v>118344910</v>
      </c>
      <c r="G80" s="32">
        <v>0.02</v>
      </c>
      <c r="H80" s="32">
        <v>0.15</v>
      </c>
      <c r="I80" s="32">
        <v>0.05</v>
      </c>
      <c r="J80" s="32">
        <v>3.13</v>
      </c>
      <c r="K80" s="32">
        <v>4.0199999999999996</v>
      </c>
      <c r="L80" s="32">
        <v>0.06</v>
      </c>
    </row>
    <row r="81" spans="1:12">
      <c r="A81" s="129"/>
      <c r="B81" s="30">
        <v>2019</v>
      </c>
      <c r="C81" s="31" t="s">
        <v>709</v>
      </c>
      <c r="D81" s="31" t="s">
        <v>1143</v>
      </c>
      <c r="E81" s="32" t="s">
        <v>917</v>
      </c>
      <c r="F81" s="33">
        <v>118344910</v>
      </c>
      <c r="G81" s="32">
        <v>0.02</v>
      </c>
      <c r="H81" s="32">
        <v>8.4600000000000009</v>
      </c>
      <c r="I81" s="32">
        <v>2.39</v>
      </c>
      <c r="J81" s="32">
        <v>3.47</v>
      </c>
      <c r="K81" s="32">
        <v>3.39</v>
      </c>
      <c r="L81" s="32">
        <v>0.05</v>
      </c>
    </row>
    <row r="82" spans="1:12">
      <c r="A82" s="129"/>
      <c r="B82" s="30">
        <v>2019</v>
      </c>
      <c r="C82" s="31" t="s">
        <v>857</v>
      </c>
      <c r="D82" s="31" t="s">
        <v>1143</v>
      </c>
      <c r="E82" s="32" t="s">
        <v>917</v>
      </c>
      <c r="F82" s="33">
        <v>118344910</v>
      </c>
      <c r="G82" s="32">
        <v>0.01</v>
      </c>
      <c r="H82" s="32">
        <v>0.28999999999999998</v>
      </c>
      <c r="I82" s="32">
        <v>0.06</v>
      </c>
      <c r="J82" s="32">
        <v>6.39</v>
      </c>
      <c r="K82" s="32">
        <v>5.52</v>
      </c>
      <c r="L82" s="32">
        <v>0.08</v>
      </c>
    </row>
    <row r="83" spans="1:12">
      <c r="A83" s="129"/>
      <c r="B83" s="30">
        <v>2019</v>
      </c>
      <c r="C83" s="31" t="s">
        <v>1720</v>
      </c>
      <c r="D83" s="31" t="s">
        <v>1143</v>
      </c>
      <c r="E83" s="32" t="s">
        <v>917</v>
      </c>
      <c r="F83" s="33">
        <v>118344910</v>
      </c>
      <c r="G83" s="32">
        <v>0.02</v>
      </c>
      <c r="H83" s="32">
        <v>0.24</v>
      </c>
      <c r="I83" s="32">
        <v>0.05</v>
      </c>
      <c r="J83" s="32">
        <v>5.29</v>
      </c>
      <c r="K83" s="32">
        <v>5.15</v>
      </c>
      <c r="L83" s="32">
        <v>0.08</v>
      </c>
    </row>
    <row r="84" spans="1:12">
      <c r="A84" s="129"/>
      <c r="B84" s="35">
        <v>2017</v>
      </c>
      <c r="C84" s="31" t="s">
        <v>808</v>
      </c>
      <c r="D84" s="31" t="s">
        <v>1144</v>
      </c>
      <c r="E84" s="32" t="s">
        <v>917</v>
      </c>
      <c r="F84" s="33">
        <v>118344915</v>
      </c>
      <c r="G84" s="32">
        <v>0.02</v>
      </c>
      <c r="H84" s="32">
        <v>0.15</v>
      </c>
      <c r="I84" s="32">
        <v>0.05</v>
      </c>
      <c r="J84" s="32">
        <v>3.13</v>
      </c>
      <c r="K84" s="32">
        <v>4.0199999999999996</v>
      </c>
      <c r="L84" s="32">
        <v>0.06</v>
      </c>
    </row>
    <row r="85" spans="1:12">
      <c r="A85" s="129"/>
      <c r="B85" s="30">
        <v>2019</v>
      </c>
      <c r="C85" s="31" t="s">
        <v>709</v>
      </c>
      <c r="D85" s="31" t="s">
        <v>1144</v>
      </c>
      <c r="E85" s="32" t="s">
        <v>917</v>
      </c>
      <c r="F85" s="33">
        <v>118344915</v>
      </c>
      <c r="G85" s="32">
        <v>0.02</v>
      </c>
      <c r="H85" s="32">
        <v>8.4600000000000009</v>
      </c>
      <c r="I85" s="32">
        <v>2.39</v>
      </c>
      <c r="J85" s="32">
        <v>3.47</v>
      </c>
      <c r="K85" s="32">
        <v>3.39</v>
      </c>
      <c r="L85" s="32">
        <v>0.05</v>
      </c>
    </row>
    <row r="86" spans="1:12">
      <c r="A86" s="129"/>
      <c r="B86" s="30">
        <v>2019</v>
      </c>
      <c r="C86" s="31" t="s">
        <v>857</v>
      </c>
      <c r="D86" s="31" t="s">
        <v>1144</v>
      </c>
      <c r="E86" s="32" t="s">
        <v>917</v>
      </c>
      <c r="F86" s="33">
        <v>118344915</v>
      </c>
      <c r="G86" s="32">
        <v>0.01</v>
      </c>
      <c r="H86" s="32">
        <v>0.28999999999999998</v>
      </c>
      <c r="I86" s="32">
        <v>0.06</v>
      </c>
      <c r="J86" s="32">
        <v>6.39</v>
      </c>
      <c r="K86" s="32">
        <v>5.52</v>
      </c>
      <c r="L86" s="32">
        <v>0.08</v>
      </c>
    </row>
    <row r="87" spans="1:12">
      <c r="A87" s="129"/>
      <c r="B87" s="30">
        <v>2019</v>
      </c>
      <c r="C87" s="31" t="s">
        <v>1720</v>
      </c>
      <c r="D87" s="31" t="s">
        <v>1144</v>
      </c>
      <c r="E87" s="32" t="s">
        <v>917</v>
      </c>
      <c r="F87" s="33">
        <v>118344915</v>
      </c>
      <c r="G87" s="32">
        <v>0.02</v>
      </c>
      <c r="H87" s="32">
        <v>0.24</v>
      </c>
      <c r="I87" s="32">
        <v>0.05</v>
      </c>
      <c r="J87" s="32">
        <v>5.29</v>
      </c>
      <c r="K87" s="32">
        <v>5.15</v>
      </c>
      <c r="L87" s="32">
        <v>0.08</v>
      </c>
    </row>
    <row r="88" spans="1:12">
      <c r="A88" s="129"/>
      <c r="B88" s="35">
        <v>2017</v>
      </c>
      <c r="C88" s="31" t="s">
        <v>808</v>
      </c>
      <c r="D88" s="31" t="s">
        <v>1145</v>
      </c>
      <c r="E88" s="32" t="s">
        <v>917</v>
      </c>
      <c r="F88" s="33">
        <v>118344928</v>
      </c>
      <c r="G88" s="32">
        <v>0.02</v>
      </c>
      <c r="H88" s="32">
        <v>0.15</v>
      </c>
      <c r="I88" s="32">
        <v>0.04</v>
      </c>
      <c r="J88" s="32">
        <v>4.2699999999999996</v>
      </c>
      <c r="K88" s="32">
        <v>4.6399999999999997</v>
      </c>
      <c r="L88" s="32">
        <v>7.0000000000000007E-2</v>
      </c>
    </row>
    <row r="89" spans="1:12">
      <c r="A89" s="129"/>
      <c r="B89" s="30">
        <v>2019</v>
      </c>
      <c r="C89" s="31" t="s">
        <v>857</v>
      </c>
      <c r="D89" s="31" t="s">
        <v>1145</v>
      </c>
      <c r="E89" s="32" t="s">
        <v>917</v>
      </c>
      <c r="F89" s="33">
        <v>118344928</v>
      </c>
      <c r="G89" s="32">
        <v>0.02</v>
      </c>
      <c r="H89" s="32">
        <v>0.19</v>
      </c>
      <c r="I89" s="32">
        <v>0.04</v>
      </c>
      <c r="J89" s="32">
        <v>4.78</v>
      </c>
      <c r="K89" s="32">
        <v>4.1900000000000004</v>
      </c>
      <c r="L89" s="32">
        <v>0.06</v>
      </c>
    </row>
    <row r="90" spans="1:12">
      <c r="A90" s="129"/>
      <c r="B90" s="30">
        <v>2019</v>
      </c>
      <c r="C90" s="31" t="s">
        <v>1720</v>
      </c>
      <c r="D90" s="31" t="s">
        <v>1145</v>
      </c>
      <c r="E90" s="32" t="s">
        <v>917</v>
      </c>
      <c r="F90" s="33">
        <v>118344928</v>
      </c>
      <c r="G90" s="32">
        <v>0.02</v>
      </c>
      <c r="H90" s="32">
        <v>0.16</v>
      </c>
      <c r="I90" s="32">
        <v>0.04</v>
      </c>
      <c r="J90" s="32">
        <v>3.71</v>
      </c>
      <c r="K90" s="32">
        <v>3.44</v>
      </c>
      <c r="L90" s="32">
        <v>0.05</v>
      </c>
    </row>
    <row r="91" spans="1:12">
      <c r="A91" s="129"/>
      <c r="B91" s="35">
        <v>2017</v>
      </c>
      <c r="C91" s="31" t="s">
        <v>808</v>
      </c>
      <c r="D91" s="31" t="s">
        <v>1146</v>
      </c>
      <c r="E91" s="32" t="s">
        <v>917</v>
      </c>
      <c r="F91" s="33">
        <v>118344941</v>
      </c>
      <c r="G91" s="32">
        <v>0.02</v>
      </c>
      <c r="H91" s="32">
        <v>0.15</v>
      </c>
      <c r="I91" s="32">
        <v>0.05</v>
      </c>
      <c r="J91" s="32">
        <v>3.13</v>
      </c>
      <c r="K91" s="32">
        <v>4.0199999999999996</v>
      </c>
      <c r="L91" s="32">
        <v>0.06</v>
      </c>
    </row>
    <row r="92" spans="1:12">
      <c r="A92" s="129"/>
      <c r="B92" s="30">
        <v>2019</v>
      </c>
      <c r="C92" s="31" t="s">
        <v>709</v>
      </c>
      <c r="D92" s="31" t="s">
        <v>1146</v>
      </c>
      <c r="E92" s="32" t="s">
        <v>917</v>
      </c>
      <c r="F92" s="33">
        <v>118344941</v>
      </c>
      <c r="G92" s="32">
        <v>0.02</v>
      </c>
      <c r="H92" s="32">
        <v>8.4600000000000009</v>
      </c>
      <c r="I92" s="32">
        <v>2.39</v>
      </c>
      <c r="J92" s="32">
        <v>3.47</v>
      </c>
      <c r="K92" s="32">
        <v>3.39</v>
      </c>
      <c r="L92" s="32">
        <v>0.05</v>
      </c>
    </row>
    <row r="93" spans="1:12">
      <c r="A93" s="129"/>
      <c r="B93" s="30">
        <v>2019</v>
      </c>
      <c r="C93" s="31" t="s">
        <v>857</v>
      </c>
      <c r="D93" s="31" t="s">
        <v>1146</v>
      </c>
      <c r="E93" s="32" t="s">
        <v>917</v>
      </c>
      <c r="F93" s="33">
        <v>118344941</v>
      </c>
      <c r="G93" s="32">
        <v>0.01</v>
      </c>
      <c r="H93" s="32">
        <v>0.28999999999999998</v>
      </c>
      <c r="I93" s="32">
        <v>0.06</v>
      </c>
      <c r="J93" s="32">
        <v>6.39</v>
      </c>
      <c r="K93" s="32">
        <v>5.52</v>
      </c>
      <c r="L93" s="32">
        <v>0.08</v>
      </c>
    </row>
    <row r="94" spans="1:12">
      <c r="A94" s="129"/>
      <c r="B94" s="30">
        <v>2019</v>
      </c>
      <c r="C94" s="31" t="s">
        <v>1720</v>
      </c>
      <c r="D94" s="31" t="s">
        <v>1146</v>
      </c>
      <c r="E94" s="32" t="s">
        <v>917</v>
      </c>
      <c r="F94" s="33">
        <v>118344941</v>
      </c>
      <c r="G94" s="32">
        <v>0.02</v>
      </c>
      <c r="H94" s="32">
        <v>0.24</v>
      </c>
      <c r="I94" s="32">
        <v>0.05</v>
      </c>
      <c r="J94" s="32">
        <v>5.29</v>
      </c>
      <c r="K94" s="32">
        <v>5.15</v>
      </c>
      <c r="L94" s="32">
        <v>0.08</v>
      </c>
    </row>
    <row r="95" spans="1:12">
      <c r="A95" s="129">
        <v>13</v>
      </c>
      <c r="B95" s="35">
        <v>2017</v>
      </c>
      <c r="C95" s="31" t="s">
        <v>808</v>
      </c>
      <c r="D95" s="31" t="s">
        <v>1147</v>
      </c>
      <c r="E95" s="32" t="s">
        <v>917</v>
      </c>
      <c r="F95" s="33">
        <v>118364681</v>
      </c>
      <c r="G95" s="32">
        <v>0.02</v>
      </c>
      <c r="H95" s="32">
        <v>0.11</v>
      </c>
      <c r="I95" s="32">
        <v>0.04</v>
      </c>
      <c r="J95" s="34">
        <v>2.4</v>
      </c>
      <c r="K95" s="32">
        <v>3.06</v>
      </c>
      <c r="L95" s="32">
        <v>0.04</v>
      </c>
    </row>
    <row r="96" spans="1:12">
      <c r="A96" s="129"/>
      <c r="B96" s="36">
        <v>2018</v>
      </c>
      <c r="C96" s="31" t="s">
        <v>1720</v>
      </c>
      <c r="D96" s="31" t="s">
        <v>1147</v>
      </c>
      <c r="E96" s="32" t="s">
        <v>917</v>
      </c>
      <c r="F96" s="33">
        <v>118364681</v>
      </c>
      <c r="G96" s="32">
        <v>0.06</v>
      </c>
      <c r="H96" s="32">
        <v>7.0000000000000007E-2</v>
      </c>
      <c r="I96" s="32">
        <v>0.04</v>
      </c>
      <c r="J96" s="34">
        <v>1.06</v>
      </c>
      <c r="K96" s="32">
        <v>3.31</v>
      </c>
      <c r="L96" s="32">
        <v>7.0000000000000007E-2</v>
      </c>
    </row>
    <row r="97" spans="1:12">
      <c r="A97" s="129"/>
      <c r="B97" s="30">
        <v>2019</v>
      </c>
      <c r="C97" s="31" t="s">
        <v>857</v>
      </c>
      <c r="D97" s="31" t="s">
        <v>1147</v>
      </c>
      <c r="E97" s="32" t="s">
        <v>917</v>
      </c>
      <c r="F97" s="33">
        <v>118364681</v>
      </c>
      <c r="G97" s="32">
        <v>0.02</v>
      </c>
      <c r="H97" s="32">
        <v>0.23</v>
      </c>
      <c r="I97" s="32">
        <v>0.05</v>
      </c>
      <c r="J97" s="32">
        <v>6.27</v>
      </c>
      <c r="K97" s="32">
        <v>5.64</v>
      </c>
      <c r="L97" s="32">
        <v>0.09</v>
      </c>
    </row>
    <row r="98" spans="1:12">
      <c r="A98" s="129"/>
      <c r="B98" s="30">
        <v>2019</v>
      </c>
      <c r="C98" s="31" t="s">
        <v>1720</v>
      </c>
      <c r="D98" s="31" t="s">
        <v>1147</v>
      </c>
      <c r="E98" s="32" t="s">
        <v>917</v>
      </c>
      <c r="F98" s="33">
        <v>118364681</v>
      </c>
      <c r="G98" s="32">
        <v>0.02</v>
      </c>
      <c r="H98" s="32">
        <v>0.17</v>
      </c>
      <c r="I98" s="32">
        <v>0.04</v>
      </c>
      <c r="J98" s="32">
        <v>4.04</v>
      </c>
      <c r="K98" s="32">
        <v>4.09</v>
      </c>
      <c r="L98" s="32">
        <v>0.06</v>
      </c>
    </row>
    <row r="99" spans="1:12">
      <c r="A99" s="129"/>
      <c r="B99" s="30">
        <v>2019</v>
      </c>
      <c r="C99" s="31" t="s">
        <v>857</v>
      </c>
      <c r="D99" s="31" t="s">
        <v>1148</v>
      </c>
      <c r="E99" s="32" t="s">
        <v>917</v>
      </c>
      <c r="F99" s="33">
        <v>118364698</v>
      </c>
      <c r="G99" s="32">
        <v>0.01</v>
      </c>
      <c r="H99" s="32">
        <v>0.35</v>
      </c>
      <c r="I99" s="32">
        <v>0.08</v>
      </c>
      <c r="J99" s="32">
        <v>4.95</v>
      </c>
      <c r="K99" s="32">
        <v>4.8</v>
      </c>
      <c r="L99" s="32">
        <v>7.0000000000000007E-2</v>
      </c>
    </row>
    <row r="100" spans="1:12">
      <c r="A100" s="129"/>
      <c r="B100" s="30">
        <v>2019</v>
      </c>
      <c r="C100" s="31" t="s">
        <v>1720</v>
      </c>
      <c r="D100" s="31" t="s">
        <v>1148</v>
      </c>
      <c r="E100" s="32" t="s">
        <v>917</v>
      </c>
      <c r="F100" s="33">
        <v>118364698</v>
      </c>
      <c r="G100" s="32">
        <v>0.01</v>
      </c>
      <c r="H100" s="32">
        <v>0.28999999999999998</v>
      </c>
      <c r="I100" s="32">
        <v>0.08</v>
      </c>
      <c r="J100" s="32">
        <v>3.75</v>
      </c>
      <c r="K100" s="32">
        <v>4.09</v>
      </c>
      <c r="L100" s="32">
        <v>0.06</v>
      </c>
    </row>
    <row r="101" spans="1:12">
      <c r="A101" s="129"/>
      <c r="B101" s="35">
        <v>2017</v>
      </c>
      <c r="C101" s="31" t="s">
        <v>808</v>
      </c>
      <c r="D101" s="31" t="s">
        <v>1149</v>
      </c>
      <c r="E101" s="32" t="s">
        <v>917</v>
      </c>
      <c r="F101" s="33">
        <v>118364756</v>
      </c>
      <c r="G101" s="32">
        <v>0.02</v>
      </c>
      <c r="H101" s="32">
        <v>0.11</v>
      </c>
      <c r="I101" s="32">
        <v>0.04</v>
      </c>
      <c r="J101" s="34">
        <v>2.4</v>
      </c>
      <c r="K101" s="32">
        <v>3.06</v>
      </c>
      <c r="L101" s="32">
        <v>0.04</v>
      </c>
    </row>
    <row r="102" spans="1:12">
      <c r="A102" s="129"/>
      <c r="B102" s="36">
        <v>2018</v>
      </c>
      <c r="C102" s="31" t="s">
        <v>1720</v>
      </c>
      <c r="D102" s="31" t="s">
        <v>1149</v>
      </c>
      <c r="E102" s="32" t="s">
        <v>917</v>
      </c>
      <c r="F102" s="33">
        <v>118364756</v>
      </c>
      <c r="G102" s="32">
        <v>0.06</v>
      </c>
      <c r="H102" s="32">
        <v>7.0000000000000007E-2</v>
      </c>
      <c r="I102" s="32">
        <v>0.04</v>
      </c>
      <c r="J102" s="34">
        <v>1.06</v>
      </c>
      <c r="K102" s="32">
        <v>3.31</v>
      </c>
      <c r="L102" s="32">
        <v>7.0000000000000007E-2</v>
      </c>
    </row>
    <row r="103" spans="1:12">
      <c r="A103" s="129"/>
      <c r="B103" s="30">
        <v>2019</v>
      </c>
      <c r="C103" s="31" t="s">
        <v>857</v>
      </c>
      <c r="D103" s="31" t="s">
        <v>1149</v>
      </c>
      <c r="E103" s="32" t="s">
        <v>917</v>
      </c>
      <c r="F103" s="33">
        <v>118364756</v>
      </c>
      <c r="G103" s="32">
        <v>0.02</v>
      </c>
      <c r="H103" s="32">
        <v>0.18</v>
      </c>
      <c r="I103" s="32">
        <v>0.04</v>
      </c>
      <c r="J103" s="32">
        <v>4.5599999999999996</v>
      </c>
      <c r="K103" s="32">
        <v>4.26</v>
      </c>
      <c r="L103" s="32">
        <v>0.06</v>
      </c>
    </row>
    <row r="104" spans="1:12">
      <c r="A104" s="129"/>
      <c r="B104" s="30">
        <v>2019</v>
      </c>
      <c r="C104" s="31" t="s">
        <v>1720</v>
      </c>
      <c r="D104" s="31" t="s">
        <v>1149</v>
      </c>
      <c r="E104" s="32" t="s">
        <v>917</v>
      </c>
      <c r="F104" s="33">
        <v>118364756</v>
      </c>
      <c r="G104" s="32">
        <v>0.02</v>
      </c>
      <c r="H104" s="32">
        <v>0.15</v>
      </c>
      <c r="I104" s="32">
        <v>0.04</v>
      </c>
      <c r="J104" s="32">
        <v>3.56</v>
      </c>
      <c r="K104" s="32">
        <v>3.71</v>
      </c>
      <c r="L104" s="32">
        <v>0.05</v>
      </c>
    </row>
    <row r="105" spans="1:12">
      <c r="A105" s="129"/>
      <c r="B105" s="35">
        <v>2017</v>
      </c>
      <c r="C105" s="31" t="s">
        <v>808</v>
      </c>
      <c r="D105" s="31" t="s">
        <v>1150</v>
      </c>
      <c r="E105" s="32" t="s">
        <v>917</v>
      </c>
      <c r="F105" s="33">
        <v>118364761</v>
      </c>
      <c r="G105" s="32">
        <v>0.02</v>
      </c>
      <c r="H105" s="32">
        <v>0.11</v>
      </c>
      <c r="I105" s="32">
        <v>0.04</v>
      </c>
      <c r="J105" s="34">
        <v>2.4</v>
      </c>
      <c r="K105" s="32">
        <v>3.06</v>
      </c>
      <c r="L105" s="32">
        <v>0.04</v>
      </c>
    </row>
    <row r="106" spans="1:12">
      <c r="A106" s="129"/>
      <c r="B106" s="36">
        <v>2018</v>
      </c>
      <c r="C106" s="31" t="s">
        <v>1720</v>
      </c>
      <c r="D106" s="31" t="s">
        <v>1150</v>
      </c>
      <c r="E106" s="32" t="s">
        <v>917</v>
      </c>
      <c r="F106" s="33">
        <v>118364761</v>
      </c>
      <c r="G106" s="32">
        <v>0.06</v>
      </c>
      <c r="H106" s="32">
        <v>7.0000000000000007E-2</v>
      </c>
      <c r="I106" s="32">
        <v>0.04</v>
      </c>
      <c r="J106" s="34">
        <v>1.06</v>
      </c>
      <c r="K106" s="32">
        <v>3.31</v>
      </c>
      <c r="L106" s="32">
        <v>7.0000000000000007E-2</v>
      </c>
    </row>
    <row r="107" spans="1:12">
      <c r="A107" s="129"/>
      <c r="B107" s="30">
        <v>2019</v>
      </c>
      <c r="C107" s="31" t="s">
        <v>857</v>
      </c>
      <c r="D107" s="31" t="s">
        <v>1150</v>
      </c>
      <c r="E107" s="32" t="s">
        <v>917</v>
      </c>
      <c r="F107" s="33">
        <v>118364761</v>
      </c>
      <c r="G107" s="32">
        <v>0.02</v>
      </c>
      <c r="H107" s="32">
        <v>0.18</v>
      </c>
      <c r="I107" s="32">
        <v>0.04</v>
      </c>
      <c r="J107" s="32">
        <v>4.5599999999999996</v>
      </c>
      <c r="K107" s="32">
        <v>4.26</v>
      </c>
      <c r="L107" s="32">
        <v>0.06</v>
      </c>
    </row>
    <row r="108" spans="1:12">
      <c r="A108" s="129"/>
      <c r="B108" s="30">
        <v>2019</v>
      </c>
      <c r="C108" s="31" t="s">
        <v>1720</v>
      </c>
      <c r="D108" s="31" t="s">
        <v>1150</v>
      </c>
      <c r="E108" s="32" t="s">
        <v>917</v>
      </c>
      <c r="F108" s="33">
        <v>118364761</v>
      </c>
      <c r="G108" s="32">
        <v>0.02</v>
      </c>
      <c r="H108" s="32">
        <v>0.15</v>
      </c>
      <c r="I108" s="32">
        <v>0.04</v>
      </c>
      <c r="J108" s="32">
        <v>3.56</v>
      </c>
      <c r="K108" s="32">
        <v>3.71</v>
      </c>
      <c r="L108" s="32">
        <v>0.05</v>
      </c>
    </row>
    <row r="109" spans="1:12">
      <c r="A109" s="129">
        <v>14</v>
      </c>
      <c r="B109" s="35">
        <v>2017</v>
      </c>
      <c r="C109" s="31" t="s">
        <v>726</v>
      </c>
      <c r="D109" s="31" t="s">
        <v>1151</v>
      </c>
      <c r="E109" s="32" t="s">
        <v>917</v>
      </c>
      <c r="F109" s="33">
        <v>118787741</v>
      </c>
      <c r="G109" s="32">
        <v>0.43</v>
      </c>
      <c r="H109" s="32">
        <v>-1.47</v>
      </c>
      <c r="I109" s="32">
        <v>0.49</v>
      </c>
      <c r="J109" s="34">
        <v>2.62</v>
      </c>
      <c r="K109" s="32">
        <v>3.27</v>
      </c>
      <c r="L109" s="32">
        <v>0.04</v>
      </c>
    </row>
    <row r="110" spans="1:12">
      <c r="A110" s="129"/>
      <c r="B110" s="30">
        <v>2019</v>
      </c>
      <c r="C110" s="31" t="s">
        <v>824</v>
      </c>
      <c r="D110" s="31" t="s">
        <v>1151</v>
      </c>
      <c r="E110" s="32" t="s">
        <v>917</v>
      </c>
      <c r="F110" s="33">
        <v>118787741</v>
      </c>
      <c r="G110" s="32">
        <v>0.4</v>
      </c>
      <c r="H110" s="32">
        <v>-49.57</v>
      </c>
      <c r="I110" s="32">
        <v>16.02</v>
      </c>
      <c r="J110" s="34">
        <v>2.74</v>
      </c>
      <c r="K110" s="32">
        <v>3.06</v>
      </c>
      <c r="L110" s="32">
        <v>0.04</v>
      </c>
    </row>
    <row r="111" spans="1:12">
      <c r="A111" s="129"/>
      <c r="B111" s="30">
        <v>2019</v>
      </c>
      <c r="C111" s="31" t="s">
        <v>1719</v>
      </c>
      <c r="D111" s="31" t="s">
        <v>1151</v>
      </c>
      <c r="E111" s="32" t="s">
        <v>917</v>
      </c>
      <c r="F111" s="33">
        <v>118787741</v>
      </c>
      <c r="G111" s="32">
        <v>0.4</v>
      </c>
      <c r="H111" s="32">
        <v>-1.53</v>
      </c>
      <c r="I111" s="32">
        <v>0.48</v>
      </c>
      <c r="J111" s="34">
        <v>2.91</v>
      </c>
      <c r="K111" s="32">
        <v>3.58</v>
      </c>
      <c r="L111" s="32">
        <v>0.05</v>
      </c>
    </row>
    <row r="112" spans="1:12">
      <c r="A112" s="129">
        <v>15</v>
      </c>
      <c r="B112" s="35">
        <v>2017</v>
      </c>
      <c r="C112" s="31" t="s">
        <v>709</v>
      </c>
      <c r="D112" s="31" t="s">
        <v>1163</v>
      </c>
      <c r="E112" s="32" t="s">
        <v>1161</v>
      </c>
      <c r="F112" s="33">
        <v>2508332</v>
      </c>
      <c r="G112" s="32">
        <v>0.28000000000000003</v>
      </c>
      <c r="H112" s="32">
        <v>1.75</v>
      </c>
      <c r="I112" s="32">
        <v>0.64</v>
      </c>
      <c r="J112" s="34">
        <v>2.23</v>
      </c>
      <c r="K112" s="32">
        <v>3.06</v>
      </c>
      <c r="L112" s="32">
        <v>0.04</v>
      </c>
    </row>
    <row r="113" spans="1:12">
      <c r="A113" s="129"/>
      <c r="B113" s="30">
        <v>2019</v>
      </c>
      <c r="C113" s="31" t="s">
        <v>709</v>
      </c>
      <c r="D113" s="31" t="s">
        <v>1164</v>
      </c>
      <c r="E113" s="32" t="s">
        <v>1161</v>
      </c>
      <c r="F113" s="33">
        <v>2508377</v>
      </c>
      <c r="G113" s="32">
        <v>0.06</v>
      </c>
      <c r="H113" s="32">
        <v>3.33</v>
      </c>
      <c r="I113" s="32">
        <v>1.06</v>
      </c>
      <c r="J113" s="34">
        <v>2.79</v>
      </c>
      <c r="K113" s="32">
        <v>3.28</v>
      </c>
      <c r="L113" s="32">
        <v>0.05</v>
      </c>
    </row>
    <row r="114" spans="1:12">
      <c r="A114" s="129">
        <v>16</v>
      </c>
      <c r="B114" s="35">
        <v>2017</v>
      </c>
      <c r="C114" s="31" t="s">
        <v>808</v>
      </c>
      <c r="D114" s="31" t="s">
        <v>1177</v>
      </c>
      <c r="E114" s="32" t="s">
        <v>1161</v>
      </c>
      <c r="F114" s="33">
        <v>11117294</v>
      </c>
      <c r="G114" s="32">
        <v>0.02</v>
      </c>
      <c r="H114" s="32">
        <v>0.18</v>
      </c>
      <c r="I114" s="32">
        <v>0.06</v>
      </c>
      <c r="J114" s="34">
        <v>2.89</v>
      </c>
      <c r="K114" s="32">
        <v>4.09</v>
      </c>
      <c r="L114" s="32">
        <v>0.06</v>
      </c>
    </row>
    <row r="115" spans="1:12">
      <c r="A115" s="129"/>
      <c r="B115" s="30">
        <v>2019</v>
      </c>
      <c r="C115" s="31" t="s">
        <v>808</v>
      </c>
      <c r="D115" s="31" t="s">
        <v>1177</v>
      </c>
      <c r="E115" s="32" t="s">
        <v>1161</v>
      </c>
      <c r="F115" s="33">
        <v>11117294</v>
      </c>
      <c r="G115" s="32">
        <v>0.02</v>
      </c>
      <c r="H115" s="32">
        <v>0.17</v>
      </c>
      <c r="I115" s="32">
        <v>0.06</v>
      </c>
      <c r="J115" s="34">
        <v>2.63</v>
      </c>
      <c r="K115" s="32">
        <v>3.17</v>
      </c>
      <c r="L115" s="32">
        <v>0.05</v>
      </c>
    </row>
    <row r="116" spans="1:12">
      <c r="A116" s="129"/>
      <c r="B116" s="35">
        <v>2017</v>
      </c>
      <c r="C116" s="31" t="s">
        <v>808</v>
      </c>
      <c r="D116" s="31" t="s">
        <v>1178</v>
      </c>
      <c r="E116" s="32" t="s">
        <v>1161</v>
      </c>
      <c r="F116" s="33">
        <v>11117353</v>
      </c>
      <c r="G116" s="32">
        <v>0.02</v>
      </c>
      <c r="H116" s="32">
        <v>0.18</v>
      </c>
      <c r="I116" s="32">
        <v>0.05</v>
      </c>
      <c r="J116" s="32">
        <v>3.6</v>
      </c>
      <c r="K116" s="32">
        <v>4.3099999999999996</v>
      </c>
      <c r="L116" s="32">
        <v>0.06</v>
      </c>
    </row>
    <row r="117" spans="1:12">
      <c r="A117" s="129">
        <v>17</v>
      </c>
      <c r="B117" s="36">
        <v>2018</v>
      </c>
      <c r="C117" s="31" t="s">
        <v>758</v>
      </c>
      <c r="D117" s="31" t="s">
        <v>1180</v>
      </c>
      <c r="E117" s="32" t="s">
        <v>1161</v>
      </c>
      <c r="F117" s="33">
        <v>15081460</v>
      </c>
      <c r="G117" s="32">
        <v>0.1</v>
      </c>
      <c r="H117" s="32">
        <v>66.77</v>
      </c>
      <c r="I117" s="32">
        <v>20.56</v>
      </c>
      <c r="J117" s="32">
        <v>3</v>
      </c>
      <c r="K117" s="34">
        <v>2.17</v>
      </c>
      <c r="L117" s="32">
        <v>0.05</v>
      </c>
    </row>
    <row r="118" spans="1:12">
      <c r="A118" s="129"/>
      <c r="B118" s="36">
        <v>2018</v>
      </c>
      <c r="C118" s="31" t="s">
        <v>758</v>
      </c>
      <c r="D118" s="31" t="s">
        <v>1181</v>
      </c>
      <c r="E118" s="32" t="s">
        <v>1161</v>
      </c>
      <c r="F118" s="33">
        <v>15081477</v>
      </c>
      <c r="G118" s="32">
        <v>0.1</v>
      </c>
      <c r="H118" s="32">
        <v>66.77</v>
      </c>
      <c r="I118" s="32">
        <v>20.56</v>
      </c>
      <c r="J118" s="32">
        <v>3</v>
      </c>
      <c r="K118" s="34">
        <v>2.17</v>
      </c>
      <c r="L118" s="32">
        <v>0.05</v>
      </c>
    </row>
    <row r="119" spans="1:12">
      <c r="A119" s="129"/>
      <c r="B119" s="35">
        <v>2017</v>
      </c>
      <c r="C119" s="31" t="s">
        <v>691</v>
      </c>
      <c r="D119" s="31" t="s">
        <v>1182</v>
      </c>
      <c r="E119" s="32" t="s">
        <v>1161</v>
      </c>
      <c r="F119" s="33">
        <v>15081505</v>
      </c>
      <c r="G119" s="32">
        <v>0.09</v>
      </c>
      <c r="H119" s="32">
        <v>124.59</v>
      </c>
      <c r="I119" s="32">
        <v>36.340000000000003</v>
      </c>
      <c r="J119" s="32">
        <v>3.26</v>
      </c>
      <c r="K119" s="32">
        <v>3.21</v>
      </c>
      <c r="L119" s="32">
        <v>0.04</v>
      </c>
    </row>
    <row r="120" spans="1:12">
      <c r="A120" s="129"/>
      <c r="B120" s="36">
        <v>2018</v>
      </c>
      <c r="C120" s="31" t="s">
        <v>758</v>
      </c>
      <c r="D120" s="31" t="s">
        <v>1182</v>
      </c>
      <c r="E120" s="32" t="s">
        <v>1161</v>
      </c>
      <c r="F120" s="33">
        <v>15081505</v>
      </c>
      <c r="G120" s="32">
        <v>0.1</v>
      </c>
      <c r="H120" s="32">
        <v>66.77</v>
      </c>
      <c r="I120" s="32">
        <v>20.56</v>
      </c>
      <c r="J120" s="32">
        <v>3</v>
      </c>
      <c r="K120" s="34">
        <v>2.17</v>
      </c>
      <c r="L120" s="32">
        <v>0.05</v>
      </c>
    </row>
    <row r="121" spans="1:12">
      <c r="A121" s="129">
        <v>18</v>
      </c>
      <c r="B121" s="35">
        <v>2017</v>
      </c>
      <c r="C121" s="31" t="s">
        <v>808</v>
      </c>
      <c r="D121" s="31" t="s">
        <v>1193</v>
      </c>
      <c r="E121" s="32" t="s">
        <v>1161</v>
      </c>
      <c r="F121" s="33">
        <v>21898667</v>
      </c>
      <c r="G121" s="32">
        <v>0.02</v>
      </c>
      <c r="H121" s="32">
        <v>0.14000000000000001</v>
      </c>
      <c r="I121" s="32">
        <v>0.04</v>
      </c>
      <c r="J121" s="32">
        <v>3.4</v>
      </c>
      <c r="K121" s="32">
        <v>3.47</v>
      </c>
      <c r="L121" s="32">
        <v>0.05</v>
      </c>
    </row>
    <row r="122" spans="1:12">
      <c r="A122" s="129"/>
      <c r="B122" s="36">
        <v>2018</v>
      </c>
      <c r="C122" s="31" t="s">
        <v>691</v>
      </c>
      <c r="D122" s="31" t="s">
        <v>1193</v>
      </c>
      <c r="E122" s="32" t="s">
        <v>1161</v>
      </c>
      <c r="F122" s="33">
        <v>21898667</v>
      </c>
      <c r="G122" s="32">
        <v>0.03</v>
      </c>
      <c r="H122" s="32">
        <v>118.47</v>
      </c>
      <c r="I122" s="32">
        <v>30.7</v>
      </c>
      <c r="J122" s="32">
        <v>4.08</v>
      </c>
      <c r="K122" s="32">
        <v>3.24</v>
      </c>
      <c r="L122" s="32">
        <v>0.06</v>
      </c>
    </row>
    <row r="123" spans="1:12">
      <c r="A123" s="129"/>
      <c r="B123" s="36">
        <v>2018</v>
      </c>
      <c r="C123" s="31" t="s">
        <v>709</v>
      </c>
      <c r="D123" s="31" t="s">
        <v>1193</v>
      </c>
      <c r="E123" s="32" t="s">
        <v>1161</v>
      </c>
      <c r="F123" s="33">
        <v>21898667</v>
      </c>
      <c r="G123" s="32">
        <v>0.03</v>
      </c>
      <c r="H123" s="32">
        <v>4.8600000000000003</v>
      </c>
      <c r="I123" s="32">
        <v>1.17</v>
      </c>
      <c r="J123" s="32">
        <v>4.67</v>
      </c>
      <c r="K123" s="32">
        <v>4.2</v>
      </c>
      <c r="L123" s="32">
        <v>0.08</v>
      </c>
    </row>
    <row r="124" spans="1:12">
      <c r="A124" s="129"/>
      <c r="B124" s="30">
        <v>2019</v>
      </c>
      <c r="C124" s="31" t="s">
        <v>1719</v>
      </c>
      <c r="D124" s="31" t="s">
        <v>1194</v>
      </c>
      <c r="E124" s="32" t="s">
        <v>1161</v>
      </c>
      <c r="F124" s="33">
        <v>21900299</v>
      </c>
      <c r="G124" s="32">
        <v>0.04</v>
      </c>
      <c r="H124" s="32">
        <v>4.5599999999999996</v>
      </c>
      <c r="I124" s="32">
        <v>1.27</v>
      </c>
      <c r="J124" s="32">
        <v>3.52</v>
      </c>
      <c r="K124" s="32">
        <v>3.26</v>
      </c>
      <c r="L124" s="32">
        <v>0.05</v>
      </c>
    </row>
    <row r="125" spans="1:12">
      <c r="A125" s="129"/>
      <c r="B125" s="30">
        <v>2019</v>
      </c>
      <c r="C125" s="31" t="s">
        <v>691</v>
      </c>
      <c r="D125" s="31" t="s">
        <v>1194</v>
      </c>
      <c r="E125" s="32" t="s">
        <v>1161</v>
      </c>
      <c r="F125" s="33">
        <v>21900299</v>
      </c>
      <c r="G125" s="32">
        <v>0.05</v>
      </c>
      <c r="H125" s="32">
        <v>156</v>
      </c>
      <c r="I125" s="32">
        <v>46.13</v>
      </c>
      <c r="J125" s="32">
        <v>3.19</v>
      </c>
      <c r="K125" s="34">
        <v>2.57</v>
      </c>
      <c r="L125" s="32">
        <v>0.04</v>
      </c>
    </row>
    <row r="126" spans="1:12">
      <c r="A126" s="129"/>
      <c r="B126" s="30">
        <v>2019</v>
      </c>
      <c r="C126" s="31" t="s">
        <v>709</v>
      </c>
      <c r="D126" s="31" t="s">
        <v>1194</v>
      </c>
      <c r="E126" s="32" t="s">
        <v>1161</v>
      </c>
      <c r="F126" s="33">
        <v>21900299</v>
      </c>
      <c r="G126" s="32">
        <v>0.05</v>
      </c>
      <c r="H126" s="32">
        <v>5.9</v>
      </c>
      <c r="I126" s="32">
        <v>1.31</v>
      </c>
      <c r="J126" s="32">
        <v>5.35</v>
      </c>
      <c r="K126" s="32">
        <v>4.88</v>
      </c>
      <c r="L126" s="32">
        <v>7.0000000000000007E-2</v>
      </c>
    </row>
    <row r="127" spans="1:12">
      <c r="A127" s="129"/>
      <c r="B127" s="35">
        <v>2017</v>
      </c>
      <c r="C127" s="31" t="s">
        <v>691</v>
      </c>
      <c r="D127" s="31" t="s">
        <v>1195</v>
      </c>
      <c r="E127" s="32" t="s">
        <v>1161</v>
      </c>
      <c r="F127" s="33">
        <v>21900397</v>
      </c>
      <c r="G127" s="32">
        <v>0.28000000000000003</v>
      </c>
      <c r="H127" s="32">
        <v>113.04</v>
      </c>
      <c r="I127" s="32">
        <v>33.380000000000003</v>
      </c>
      <c r="J127" s="32">
        <v>3.19</v>
      </c>
      <c r="K127" s="34">
        <v>2.34</v>
      </c>
      <c r="L127" s="32">
        <v>0.03</v>
      </c>
    </row>
    <row r="128" spans="1:12">
      <c r="A128" s="129"/>
      <c r="B128" s="35">
        <v>2017</v>
      </c>
      <c r="C128" s="31" t="s">
        <v>726</v>
      </c>
      <c r="D128" s="31" t="s">
        <v>1195</v>
      </c>
      <c r="E128" s="32" t="s">
        <v>1161</v>
      </c>
      <c r="F128" s="33">
        <v>21900397</v>
      </c>
      <c r="G128" s="32">
        <v>0.28000000000000003</v>
      </c>
      <c r="H128" s="32">
        <v>2.23</v>
      </c>
      <c r="I128" s="32">
        <v>0.68</v>
      </c>
      <c r="J128" s="32">
        <v>3.01</v>
      </c>
      <c r="K128" s="34">
        <v>1.91</v>
      </c>
      <c r="L128" s="32">
        <v>0.02</v>
      </c>
    </row>
    <row r="129" spans="1:12">
      <c r="A129" s="129"/>
      <c r="B129" s="30">
        <v>2019</v>
      </c>
      <c r="C129" s="31" t="s">
        <v>1719</v>
      </c>
      <c r="D129" s="31" t="s">
        <v>1195</v>
      </c>
      <c r="E129" s="32" t="s">
        <v>1161</v>
      </c>
      <c r="F129" s="33">
        <v>21900397</v>
      </c>
      <c r="G129" s="32">
        <v>0.27</v>
      </c>
      <c r="H129" s="32">
        <v>2.39</v>
      </c>
      <c r="I129" s="32">
        <v>0.71</v>
      </c>
      <c r="J129" s="32">
        <v>3.14</v>
      </c>
      <c r="K129" s="32">
        <v>3.08</v>
      </c>
      <c r="L129" s="32">
        <v>0.04</v>
      </c>
    </row>
    <row r="130" spans="1:12">
      <c r="A130" s="129"/>
      <c r="B130" s="30">
        <v>2019</v>
      </c>
      <c r="C130" s="31" t="s">
        <v>709</v>
      </c>
      <c r="D130" s="31" t="s">
        <v>1195</v>
      </c>
      <c r="E130" s="32" t="s">
        <v>1161</v>
      </c>
      <c r="F130" s="33">
        <v>21900397</v>
      </c>
      <c r="G130" s="32">
        <v>0.27</v>
      </c>
      <c r="H130" s="32">
        <v>2.59</v>
      </c>
      <c r="I130" s="32">
        <v>0.77</v>
      </c>
      <c r="J130" s="32">
        <v>3.13</v>
      </c>
      <c r="K130" s="34">
        <v>2.94</v>
      </c>
      <c r="L130" s="32">
        <v>0.04</v>
      </c>
    </row>
    <row r="131" spans="1:12">
      <c r="A131" s="129"/>
      <c r="B131" s="36">
        <v>2018</v>
      </c>
      <c r="C131" s="31" t="s">
        <v>709</v>
      </c>
      <c r="D131" s="31" t="s">
        <v>1196</v>
      </c>
      <c r="E131" s="32" t="s">
        <v>1161</v>
      </c>
      <c r="F131" s="33">
        <v>21953895</v>
      </c>
      <c r="G131" s="32">
        <v>0.03</v>
      </c>
      <c r="H131" s="32">
        <v>3.61</v>
      </c>
      <c r="I131" s="32">
        <v>1.08</v>
      </c>
      <c r="J131" s="32">
        <v>3.15</v>
      </c>
      <c r="K131" s="34">
        <v>2.85</v>
      </c>
      <c r="L131" s="32">
        <v>0.06</v>
      </c>
    </row>
    <row r="132" spans="1:12">
      <c r="A132" s="129"/>
      <c r="B132" s="30">
        <v>2019</v>
      </c>
      <c r="C132" s="31" t="s">
        <v>1719</v>
      </c>
      <c r="D132" s="31" t="s">
        <v>1196</v>
      </c>
      <c r="E132" s="32" t="s">
        <v>1161</v>
      </c>
      <c r="F132" s="33">
        <v>21953895</v>
      </c>
      <c r="G132" s="32">
        <v>0.04</v>
      </c>
      <c r="H132" s="32">
        <v>4.38</v>
      </c>
      <c r="I132" s="32">
        <v>1.22</v>
      </c>
      <c r="J132" s="32">
        <v>3.58</v>
      </c>
      <c r="K132" s="32">
        <v>3.32</v>
      </c>
      <c r="L132" s="32">
        <v>0.05</v>
      </c>
    </row>
    <row r="133" spans="1:12">
      <c r="A133" s="129"/>
      <c r="B133" s="30">
        <v>2019</v>
      </c>
      <c r="C133" s="31" t="s">
        <v>709</v>
      </c>
      <c r="D133" s="31" t="s">
        <v>1196</v>
      </c>
      <c r="E133" s="32" t="s">
        <v>1161</v>
      </c>
      <c r="F133" s="33">
        <v>21953895</v>
      </c>
      <c r="G133" s="32">
        <v>0.05</v>
      </c>
      <c r="H133" s="32">
        <v>5.32</v>
      </c>
      <c r="I133" s="32">
        <v>1.32</v>
      </c>
      <c r="J133" s="32">
        <v>4.37</v>
      </c>
      <c r="K133" s="32">
        <v>3.98</v>
      </c>
      <c r="L133" s="32">
        <v>0.06</v>
      </c>
    </row>
    <row r="134" spans="1:12">
      <c r="A134" s="129"/>
      <c r="B134" s="30">
        <v>2019</v>
      </c>
      <c r="C134" s="31" t="s">
        <v>1719</v>
      </c>
      <c r="D134" s="31" t="s">
        <v>1197</v>
      </c>
      <c r="E134" s="32" t="s">
        <v>1161</v>
      </c>
      <c r="F134" s="33">
        <v>22013677</v>
      </c>
      <c r="G134" s="32">
        <v>0.04</v>
      </c>
      <c r="H134" s="32">
        <v>4.5599999999999996</v>
      </c>
      <c r="I134" s="32">
        <v>1.27</v>
      </c>
      <c r="J134" s="32">
        <v>3.52</v>
      </c>
      <c r="K134" s="32">
        <v>3.26</v>
      </c>
      <c r="L134" s="32">
        <v>0.05</v>
      </c>
    </row>
    <row r="135" spans="1:12">
      <c r="A135" s="129"/>
      <c r="B135" s="30">
        <v>2019</v>
      </c>
      <c r="C135" s="31" t="s">
        <v>691</v>
      </c>
      <c r="D135" s="31" t="s">
        <v>1197</v>
      </c>
      <c r="E135" s="32" t="s">
        <v>1161</v>
      </c>
      <c r="F135" s="33">
        <v>22013677</v>
      </c>
      <c r="G135" s="32">
        <v>0.05</v>
      </c>
      <c r="H135" s="32">
        <v>156</v>
      </c>
      <c r="I135" s="32">
        <v>46.13</v>
      </c>
      <c r="J135" s="32">
        <v>3.19</v>
      </c>
      <c r="K135" s="34">
        <v>2.57</v>
      </c>
      <c r="L135" s="32">
        <v>0.04</v>
      </c>
    </row>
    <row r="136" spans="1:12">
      <c r="A136" s="129"/>
      <c r="B136" s="30">
        <v>2019</v>
      </c>
      <c r="C136" s="31" t="s">
        <v>709</v>
      </c>
      <c r="D136" s="31" t="s">
        <v>1197</v>
      </c>
      <c r="E136" s="32" t="s">
        <v>1161</v>
      </c>
      <c r="F136" s="33">
        <v>22013677</v>
      </c>
      <c r="G136" s="32">
        <v>0.05</v>
      </c>
      <c r="H136" s="32">
        <v>5.9</v>
      </c>
      <c r="I136" s="32">
        <v>1.31</v>
      </c>
      <c r="J136" s="32">
        <v>5.35</v>
      </c>
      <c r="K136" s="32">
        <v>4.88</v>
      </c>
      <c r="L136" s="32">
        <v>7.0000000000000007E-2</v>
      </c>
    </row>
    <row r="137" spans="1:12">
      <c r="A137" s="129"/>
      <c r="B137" s="30">
        <v>2019</v>
      </c>
      <c r="C137" s="31" t="s">
        <v>1719</v>
      </c>
      <c r="D137" s="31" t="s">
        <v>1198</v>
      </c>
      <c r="E137" s="32" t="s">
        <v>1161</v>
      </c>
      <c r="F137" s="33">
        <v>22013737</v>
      </c>
      <c r="G137" s="32">
        <v>0.04</v>
      </c>
      <c r="H137" s="32">
        <v>4.5599999999999996</v>
      </c>
      <c r="I137" s="32">
        <v>1.27</v>
      </c>
      <c r="J137" s="32">
        <v>3.52</v>
      </c>
      <c r="K137" s="32">
        <v>3.26</v>
      </c>
      <c r="L137" s="32">
        <v>0.05</v>
      </c>
    </row>
    <row r="138" spans="1:12">
      <c r="A138" s="129"/>
      <c r="B138" s="30">
        <v>2019</v>
      </c>
      <c r="C138" s="31" t="s">
        <v>691</v>
      </c>
      <c r="D138" s="31" t="s">
        <v>1198</v>
      </c>
      <c r="E138" s="32" t="s">
        <v>1161</v>
      </c>
      <c r="F138" s="33">
        <v>22013737</v>
      </c>
      <c r="G138" s="32">
        <v>0.05</v>
      </c>
      <c r="H138" s="32">
        <v>156</v>
      </c>
      <c r="I138" s="32">
        <v>46.13</v>
      </c>
      <c r="J138" s="32">
        <v>3.19</v>
      </c>
      <c r="K138" s="34">
        <v>2.57</v>
      </c>
      <c r="L138" s="32">
        <v>0.04</v>
      </c>
    </row>
    <row r="139" spans="1:12">
      <c r="A139" s="129"/>
      <c r="B139" s="30">
        <v>2019</v>
      </c>
      <c r="C139" s="31" t="s">
        <v>709</v>
      </c>
      <c r="D139" s="31" t="s">
        <v>1198</v>
      </c>
      <c r="E139" s="32" t="s">
        <v>1161</v>
      </c>
      <c r="F139" s="33">
        <v>22013737</v>
      </c>
      <c r="G139" s="32">
        <v>0.05</v>
      </c>
      <c r="H139" s="32">
        <v>5.9</v>
      </c>
      <c r="I139" s="32">
        <v>1.31</v>
      </c>
      <c r="J139" s="32">
        <v>5.35</v>
      </c>
      <c r="K139" s="32">
        <v>4.88</v>
      </c>
      <c r="L139" s="32">
        <v>7.0000000000000007E-2</v>
      </c>
    </row>
    <row r="140" spans="1:12">
      <c r="A140" s="129"/>
      <c r="B140" s="30">
        <v>2019</v>
      </c>
      <c r="C140" s="31" t="s">
        <v>1719</v>
      </c>
      <c r="D140" s="31" t="s">
        <v>1199</v>
      </c>
      <c r="E140" s="32" t="s">
        <v>1161</v>
      </c>
      <c r="F140" s="33">
        <v>22034779</v>
      </c>
      <c r="G140" s="32">
        <v>0.04</v>
      </c>
      <c r="H140" s="32">
        <v>4.3</v>
      </c>
      <c r="I140" s="32">
        <v>1.25</v>
      </c>
      <c r="J140" s="32">
        <v>3.27</v>
      </c>
      <c r="K140" s="32">
        <v>3.05</v>
      </c>
      <c r="L140" s="32">
        <v>0.04</v>
      </c>
    </row>
    <row r="141" spans="1:12">
      <c r="A141" s="129"/>
      <c r="B141" s="30">
        <v>2019</v>
      </c>
      <c r="C141" s="31" t="s">
        <v>691</v>
      </c>
      <c r="D141" s="31" t="s">
        <v>1199</v>
      </c>
      <c r="E141" s="32" t="s">
        <v>1161</v>
      </c>
      <c r="F141" s="33">
        <v>22034779</v>
      </c>
      <c r="G141" s="32">
        <v>0.04</v>
      </c>
      <c r="H141" s="32">
        <v>156.06</v>
      </c>
      <c r="I141" s="32">
        <v>45.26</v>
      </c>
      <c r="J141" s="32">
        <v>3.3</v>
      </c>
      <c r="K141" s="34">
        <v>2.74</v>
      </c>
      <c r="L141" s="32">
        <v>0.04</v>
      </c>
    </row>
    <row r="142" spans="1:12">
      <c r="A142" s="129"/>
      <c r="B142" s="30">
        <v>2019</v>
      </c>
      <c r="C142" s="31" t="s">
        <v>709</v>
      </c>
      <c r="D142" s="31" t="s">
        <v>1199</v>
      </c>
      <c r="E142" s="32" t="s">
        <v>1161</v>
      </c>
      <c r="F142" s="33">
        <v>22034779</v>
      </c>
      <c r="G142" s="32">
        <v>0.04</v>
      </c>
      <c r="H142" s="32">
        <v>5.69</v>
      </c>
      <c r="I142" s="32">
        <v>1.28</v>
      </c>
      <c r="J142" s="32">
        <v>5.21</v>
      </c>
      <c r="K142" s="32">
        <v>4.79</v>
      </c>
      <c r="L142" s="32">
        <v>7.0000000000000007E-2</v>
      </c>
    </row>
    <row r="143" spans="1:12">
      <c r="A143" s="129"/>
      <c r="B143" s="30">
        <v>2019</v>
      </c>
      <c r="C143" s="31" t="s">
        <v>1719</v>
      </c>
      <c r="D143" s="31" t="s">
        <v>1200</v>
      </c>
      <c r="E143" s="32" t="s">
        <v>1161</v>
      </c>
      <c r="F143" s="33">
        <v>22034781</v>
      </c>
      <c r="G143" s="32">
        <v>0.04</v>
      </c>
      <c r="H143" s="32">
        <v>4.63</v>
      </c>
      <c r="I143" s="32">
        <v>1.33</v>
      </c>
      <c r="J143" s="32">
        <v>3.39</v>
      </c>
      <c r="K143" s="32">
        <v>3.12</v>
      </c>
      <c r="L143" s="32">
        <v>0.05</v>
      </c>
    </row>
    <row r="144" spans="1:12">
      <c r="A144" s="129"/>
      <c r="B144" s="30">
        <v>2019</v>
      </c>
      <c r="C144" s="31" t="s">
        <v>709</v>
      </c>
      <c r="D144" s="31" t="s">
        <v>1200</v>
      </c>
      <c r="E144" s="32" t="s">
        <v>1161</v>
      </c>
      <c r="F144" s="33">
        <v>22034781</v>
      </c>
      <c r="G144" s="32">
        <v>0.04</v>
      </c>
      <c r="H144" s="32">
        <v>5.49</v>
      </c>
      <c r="I144" s="32">
        <v>1.43</v>
      </c>
      <c r="J144" s="32">
        <v>4</v>
      </c>
      <c r="K144" s="32">
        <v>3.6</v>
      </c>
      <c r="L144" s="32">
        <v>0.05</v>
      </c>
    </row>
    <row r="145" spans="1:12">
      <c r="A145" s="129"/>
      <c r="B145" s="35">
        <v>2017</v>
      </c>
      <c r="C145" s="31" t="s">
        <v>791</v>
      </c>
      <c r="D145" s="31" t="s">
        <v>1201</v>
      </c>
      <c r="E145" s="32" t="s">
        <v>1161</v>
      </c>
      <c r="F145" s="33">
        <v>22090225</v>
      </c>
      <c r="G145" s="32">
        <v>0.03</v>
      </c>
      <c r="H145" s="32">
        <v>1.96</v>
      </c>
      <c r="I145" s="32">
        <v>0.57999999999999996</v>
      </c>
      <c r="J145" s="32">
        <v>3.21</v>
      </c>
      <c r="K145" s="32">
        <v>3.09</v>
      </c>
      <c r="L145" s="32">
        <v>0.04</v>
      </c>
    </row>
    <row r="146" spans="1:12">
      <c r="A146" s="129"/>
      <c r="B146" s="35">
        <v>2017</v>
      </c>
      <c r="C146" s="31" t="s">
        <v>808</v>
      </c>
      <c r="D146" s="31" t="s">
        <v>1201</v>
      </c>
      <c r="E146" s="32" t="s">
        <v>1161</v>
      </c>
      <c r="F146" s="33">
        <v>22090225</v>
      </c>
      <c r="G146" s="32">
        <v>0.03</v>
      </c>
      <c r="H146" s="32">
        <v>0.16</v>
      </c>
      <c r="I146" s="32">
        <v>0.03</v>
      </c>
      <c r="J146" s="32">
        <v>6.6</v>
      </c>
      <c r="K146" s="32">
        <v>6.72</v>
      </c>
      <c r="L146" s="32">
        <v>0.1</v>
      </c>
    </row>
    <row r="147" spans="1:12">
      <c r="A147" s="129"/>
      <c r="B147" s="30">
        <v>2019</v>
      </c>
      <c r="C147" s="31" t="s">
        <v>1719</v>
      </c>
      <c r="D147" s="31" t="s">
        <v>1201</v>
      </c>
      <c r="E147" s="32" t="s">
        <v>1161</v>
      </c>
      <c r="F147" s="33">
        <v>22090225</v>
      </c>
      <c r="G147" s="32">
        <v>0.05</v>
      </c>
      <c r="H147" s="32">
        <v>4.9000000000000004</v>
      </c>
      <c r="I147" s="32">
        <v>1.1299999999999999</v>
      </c>
      <c r="J147" s="32">
        <v>5.03</v>
      </c>
      <c r="K147" s="32">
        <v>4.59</v>
      </c>
      <c r="L147" s="32">
        <v>7.0000000000000007E-2</v>
      </c>
    </row>
    <row r="148" spans="1:12">
      <c r="A148" s="129"/>
      <c r="B148" s="30">
        <v>2019</v>
      </c>
      <c r="C148" s="31" t="s">
        <v>691</v>
      </c>
      <c r="D148" s="31" t="s">
        <v>1201</v>
      </c>
      <c r="E148" s="32" t="s">
        <v>1161</v>
      </c>
      <c r="F148" s="33">
        <v>22090225</v>
      </c>
      <c r="G148" s="32">
        <v>0.05</v>
      </c>
      <c r="H148" s="32">
        <v>173.19</v>
      </c>
      <c r="I148" s="32">
        <v>41.61</v>
      </c>
      <c r="J148" s="32">
        <v>4.63</v>
      </c>
      <c r="K148" s="32">
        <v>3.79</v>
      </c>
      <c r="L148" s="32">
        <v>0.06</v>
      </c>
    </row>
    <row r="149" spans="1:12">
      <c r="A149" s="129"/>
      <c r="B149" s="30">
        <v>2019</v>
      </c>
      <c r="C149" s="31" t="s">
        <v>709</v>
      </c>
      <c r="D149" s="31" t="s">
        <v>1201</v>
      </c>
      <c r="E149" s="32" t="s">
        <v>1161</v>
      </c>
      <c r="F149" s="33">
        <v>22090225</v>
      </c>
      <c r="G149" s="32">
        <v>0.05</v>
      </c>
      <c r="H149" s="32">
        <v>5.71</v>
      </c>
      <c r="I149" s="32">
        <v>1.17</v>
      </c>
      <c r="J149" s="32">
        <v>6.28</v>
      </c>
      <c r="K149" s="32">
        <v>5.74</v>
      </c>
      <c r="L149" s="32">
        <v>0.09</v>
      </c>
    </row>
    <row r="150" spans="1:12">
      <c r="A150" s="129"/>
      <c r="B150" s="30">
        <v>2019</v>
      </c>
      <c r="C150" s="31" t="s">
        <v>726</v>
      </c>
      <c r="D150" s="31" t="s">
        <v>1201</v>
      </c>
      <c r="E150" s="32" t="s">
        <v>1161</v>
      </c>
      <c r="F150" s="33">
        <v>22090225</v>
      </c>
      <c r="G150" s="32">
        <v>0.05</v>
      </c>
      <c r="H150" s="32">
        <v>3</v>
      </c>
      <c r="I150" s="32">
        <v>0.88</v>
      </c>
      <c r="J150" s="32">
        <v>3.27</v>
      </c>
      <c r="K150" s="34">
        <v>2.57</v>
      </c>
      <c r="L150" s="32">
        <v>0.04</v>
      </c>
    </row>
    <row r="151" spans="1:12">
      <c r="A151" s="129"/>
      <c r="B151" s="30">
        <v>2019</v>
      </c>
      <c r="C151" s="31" t="s">
        <v>808</v>
      </c>
      <c r="D151" s="31" t="s">
        <v>1201</v>
      </c>
      <c r="E151" s="32" t="s">
        <v>1161</v>
      </c>
      <c r="F151" s="33">
        <v>22090225</v>
      </c>
      <c r="G151" s="32">
        <v>0.04</v>
      </c>
      <c r="H151" s="32">
        <v>0.16</v>
      </c>
      <c r="I151" s="32">
        <v>0.04</v>
      </c>
      <c r="J151" s="32">
        <v>4.25</v>
      </c>
      <c r="K151" s="32">
        <v>4.38</v>
      </c>
      <c r="L151" s="32">
        <v>7.0000000000000007E-2</v>
      </c>
    </row>
    <row r="152" spans="1:12">
      <c r="A152" s="129"/>
      <c r="B152" s="35">
        <v>2017</v>
      </c>
      <c r="C152" s="31" t="s">
        <v>808</v>
      </c>
      <c r="D152" s="31" t="s">
        <v>1202</v>
      </c>
      <c r="E152" s="32" t="s">
        <v>1161</v>
      </c>
      <c r="F152" s="33">
        <v>22090269</v>
      </c>
      <c r="G152" s="32">
        <v>0.09</v>
      </c>
      <c r="H152" s="32">
        <v>7.0000000000000007E-2</v>
      </c>
      <c r="I152" s="32">
        <v>0.02</v>
      </c>
      <c r="J152" s="32">
        <v>3.73</v>
      </c>
      <c r="K152" s="32">
        <v>4.03</v>
      </c>
      <c r="L152" s="32">
        <v>0.06</v>
      </c>
    </row>
    <row r="153" spans="1:12">
      <c r="A153" s="129"/>
      <c r="B153" s="30">
        <v>2019</v>
      </c>
      <c r="C153" s="31" t="s">
        <v>709</v>
      </c>
      <c r="D153" s="31" t="s">
        <v>1202</v>
      </c>
      <c r="E153" s="32" t="s">
        <v>1161</v>
      </c>
      <c r="F153" s="33">
        <v>22090269</v>
      </c>
      <c r="G153" s="32">
        <v>0.11</v>
      </c>
      <c r="H153" s="32">
        <v>2.98</v>
      </c>
      <c r="I153" s="32">
        <v>0.8</v>
      </c>
      <c r="J153" s="32">
        <v>3.75</v>
      </c>
      <c r="K153" s="32">
        <v>4.16</v>
      </c>
      <c r="L153" s="32">
        <v>0.06</v>
      </c>
    </row>
    <row r="154" spans="1:12">
      <c r="A154" s="129"/>
      <c r="B154" s="35">
        <v>2017</v>
      </c>
      <c r="C154" s="31" t="s">
        <v>808</v>
      </c>
      <c r="D154" s="31" t="s">
        <v>1203</v>
      </c>
      <c r="E154" s="32" t="s">
        <v>1161</v>
      </c>
      <c r="F154" s="33">
        <v>22090293</v>
      </c>
      <c r="G154" s="32">
        <v>0.04</v>
      </c>
      <c r="H154" s="32">
        <v>0.13</v>
      </c>
      <c r="I154" s="32">
        <v>0.03</v>
      </c>
      <c r="J154" s="32">
        <v>5.7</v>
      </c>
      <c r="K154" s="32">
        <v>5.78</v>
      </c>
      <c r="L154" s="32">
        <v>0.09</v>
      </c>
    </row>
    <row r="155" spans="1:12">
      <c r="A155" s="129"/>
      <c r="B155" s="30">
        <v>2019</v>
      </c>
      <c r="C155" s="31" t="s">
        <v>1719</v>
      </c>
      <c r="D155" s="31" t="s">
        <v>1203</v>
      </c>
      <c r="E155" s="32" t="s">
        <v>1161</v>
      </c>
      <c r="F155" s="33">
        <v>22090293</v>
      </c>
      <c r="G155" s="32">
        <v>0.05</v>
      </c>
      <c r="H155" s="32">
        <v>3.7</v>
      </c>
      <c r="I155" s="32">
        <v>1.06</v>
      </c>
      <c r="J155" s="32">
        <v>3.39</v>
      </c>
      <c r="K155" s="32">
        <v>3.13</v>
      </c>
      <c r="L155" s="32">
        <v>0.05</v>
      </c>
    </row>
    <row r="156" spans="1:12">
      <c r="A156" s="129"/>
      <c r="B156" s="30">
        <v>2019</v>
      </c>
      <c r="C156" s="31" t="s">
        <v>691</v>
      </c>
      <c r="D156" s="31" t="s">
        <v>1203</v>
      </c>
      <c r="E156" s="32" t="s">
        <v>1161</v>
      </c>
      <c r="F156" s="33">
        <v>22090293</v>
      </c>
      <c r="G156" s="32">
        <v>0.05</v>
      </c>
      <c r="H156" s="32">
        <v>163.37</v>
      </c>
      <c r="I156" s="32">
        <v>39.96</v>
      </c>
      <c r="J156" s="32">
        <v>4.4800000000000004</v>
      </c>
      <c r="K156" s="32">
        <v>3.72</v>
      </c>
      <c r="L156" s="32">
        <v>0.05</v>
      </c>
    </row>
    <row r="157" spans="1:12">
      <c r="A157" s="129"/>
      <c r="B157" s="30">
        <v>2019</v>
      </c>
      <c r="C157" s="31" t="s">
        <v>709</v>
      </c>
      <c r="D157" s="31" t="s">
        <v>1203</v>
      </c>
      <c r="E157" s="32" t="s">
        <v>1161</v>
      </c>
      <c r="F157" s="33">
        <v>22090293</v>
      </c>
      <c r="G157" s="32">
        <v>0.05</v>
      </c>
      <c r="H157" s="32">
        <v>5.09</v>
      </c>
      <c r="I157" s="32">
        <v>1.1000000000000001</v>
      </c>
      <c r="J157" s="32">
        <v>5.65</v>
      </c>
      <c r="K157" s="32">
        <v>5.25</v>
      </c>
      <c r="L157" s="32">
        <v>0.08</v>
      </c>
    </row>
    <row r="158" spans="1:12">
      <c r="A158" s="129"/>
      <c r="B158" s="30">
        <v>2019</v>
      </c>
      <c r="C158" s="31" t="s">
        <v>726</v>
      </c>
      <c r="D158" s="31" t="s">
        <v>1203</v>
      </c>
      <c r="E158" s="32" t="s">
        <v>1161</v>
      </c>
      <c r="F158" s="33">
        <v>22090293</v>
      </c>
      <c r="G158" s="32">
        <v>0.05</v>
      </c>
      <c r="H158" s="32">
        <v>2.81</v>
      </c>
      <c r="I158" s="32">
        <v>0.84</v>
      </c>
      <c r="J158" s="32">
        <v>3.15</v>
      </c>
      <c r="K158" s="34">
        <v>2.5099999999999998</v>
      </c>
      <c r="L158" s="32">
        <v>0.04</v>
      </c>
    </row>
    <row r="159" spans="1:12">
      <c r="A159" s="129"/>
      <c r="B159" s="30">
        <v>2019</v>
      </c>
      <c r="C159" s="31" t="s">
        <v>808</v>
      </c>
      <c r="D159" s="31" t="s">
        <v>1203</v>
      </c>
      <c r="E159" s="32" t="s">
        <v>1161</v>
      </c>
      <c r="F159" s="33">
        <v>22090293</v>
      </c>
      <c r="G159" s="32">
        <v>0.04</v>
      </c>
      <c r="H159" s="32">
        <v>0.14000000000000001</v>
      </c>
      <c r="I159" s="32">
        <v>0.04</v>
      </c>
      <c r="J159" s="32">
        <v>4.2699999999999996</v>
      </c>
      <c r="K159" s="32">
        <v>4.41</v>
      </c>
      <c r="L159" s="32">
        <v>7.0000000000000007E-2</v>
      </c>
    </row>
    <row r="160" spans="1:12">
      <c r="A160" s="129"/>
      <c r="B160" s="35">
        <v>2017</v>
      </c>
      <c r="C160" s="31" t="s">
        <v>808</v>
      </c>
      <c r="D160" s="31" t="s">
        <v>1204</v>
      </c>
      <c r="E160" s="32" t="s">
        <v>1161</v>
      </c>
      <c r="F160" s="33">
        <v>22090298</v>
      </c>
      <c r="G160" s="32">
        <v>0.09</v>
      </c>
      <c r="H160" s="32">
        <v>7.0000000000000007E-2</v>
      </c>
      <c r="I160" s="32">
        <v>0.02</v>
      </c>
      <c r="J160" s="32">
        <v>3.67</v>
      </c>
      <c r="K160" s="32">
        <v>3.97</v>
      </c>
      <c r="L160" s="32">
        <v>0.06</v>
      </c>
    </row>
    <row r="161" spans="1:12">
      <c r="A161" s="129"/>
      <c r="B161" s="30">
        <v>2019</v>
      </c>
      <c r="C161" s="31" t="s">
        <v>709</v>
      </c>
      <c r="D161" s="31" t="s">
        <v>1204</v>
      </c>
      <c r="E161" s="32" t="s">
        <v>1161</v>
      </c>
      <c r="F161" s="33">
        <v>22090298</v>
      </c>
      <c r="G161" s="32">
        <v>0.11</v>
      </c>
      <c r="H161" s="32">
        <v>2.95</v>
      </c>
      <c r="I161" s="32">
        <v>0.79</v>
      </c>
      <c r="J161" s="32">
        <v>3.82</v>
      </c>
      <c r="K161" s="32">
        <v>4.24</v>
      </c>
      <c r="L161" s="32">
        <v>0.06</v>
      </c>
    </row>
    <row r="162" spans="1:12">
      <c r="A162" s="129">
        <v>19</v>
      </c>
      <c r="B162" s="35">
        <v>2017</v>
      </c>
      <c r="C162" s="31" t="s">
        <v>808</v>
      </c>
      <c r="D162" s="31" t="s">
        <v>1205</v>
      </c>
      <c r="E162" s="32" t="s">
        <v>1161</v>
      </c>
      <c r="F162" s="33">
        <v>22353232</v>
      </c>
      <c r="G162" s="32">
        <v>0.04</v>
      </c>
      <c r="H162" s="32">
        <v>0.12</v>
      </c>
      <c r="I162" s="32">
        <v>0.03</v>
      </c>
      <c r="J162" s="32">
        <v>3.7</v>
      </c>
      <c r="K162" s="32">
        <v>3.91</v>
      </c>
      <c r="L162" s="32">
        <v>0.06</v>
      </c>
    </row>
    <row r="163" spans="1:12">
      <c r="A163" s="129"/>
      <c r="B163" s="36">
        <v>2018</v>
      </c>
      <c r="C163" s="31" t="s">
        <v>857</v>
      </c>
      <c r="D163" s="31" t="s">
        <v>1205</v>
      </c>
      <c r="E163" s="32" t="s">
        <v>1161</v>
      </c>
      <c r="F163" s="33">
        <v>22353232</v>
      </c>
      <c r="G163" s="32">
        <v>7.0000000000000007E-2</v>
      </c>
      <c r="H163" s="32">
        <v>0.08</v>
      </c>
      <c r="I163" s="32">
        <v>0.03</v>
      </c>
      <c r="J163" s="34">
        <v>1.8</v>
      </c>
      <c r="K163" s="32">
        <v>3.27</v>
      </c>
      <c r="L163" s="32">
        <v>0.06</v>
      </c>
    </row>
    <row r="164" spans="1:12">
      <c r="A164" s="129"/>
      <c r="B164" s="36">
        <v>2018</v>
      </c>
      <c r="C164" s="31" t="s">
        <v>1720</v>
      </c>
      <c r="D164" s="31" t="s">
        <v>1205</v>
      </c>
      <c r="E164" s="32" t="s">
        <v>1161</v>
      </c>
      <c r="F164" s="33">
        <v>22353232</v>
      </c>
      <c r="G164" s="32">
        <v>7.0000000000000007E-2</v>
      </c>
      <c r="H164" s="32">
        <v>0.08</v>
      </c>
      <c r="I164" s="32">
        <v>0.04</v>
      </c>
      <c r="J164" s="34">
        <v>1.47</v>
      </c>
      <c r="K164" s="32">
        <v>3.18</v>
      </c>
      <c r="L164" s="32">
        <v>0.06</v>
      </c>
    </row>
    <row r="165" spans="1:12">
      <c r="A165" s="129"/>
      <c r="B165" s="30">
        <v>2019</v>
      </c>
      <c r="C165" s="31" t="s">
        <v>1719</v>
      </c>
      <c r="D165" s="31" t="s">
        <v>1205</v>
      </c>
      <c r="E165" s="32" t="s">
        <v>1161</v>
      </c>
      <c r="F165" s="33">
        <v>22353232</v>
      </c>
      <c r="G165" s="32">
        <v>0.05</v>
      </c>
      <c r="H165" s="32">
        <v>4.78</v>
      </c>
      <c r="I165" s="32">
        <v>1.22</v>
      </c>
      <c r="J165" s="32">
        <v>4.1399999999999997</v>
      </c>
      <c r="K165" s="32">
        <v>3.78</v>
      </c>
      <c r="L165" s="32">
        <v>0.06</v>
      </c>
    </row>
    <row r="166" spans="1:12">
      <c r="A166" s="129"/>
      <c r="B166" s="30">
        <v>2019</v>
      </c>
      <c r="C166" s="31" t="s">
        <v>709</v>
      </c>
      <c r="D166" s="31" t="s">
        <v>1205</v>
      </c>
      <c r="E166" s="32" t="s">
        <v>1161</v>
      </c>
      <c r="F166" s="33">
        <v>22353232</v>
      </c>
      <c r="G166" s="32">
        <v>0.05</v>
      </c>
      <c r="H166" s="32">
        <v>5.72</v>
      </c>
      <c r="I166" s="32">
        <v>1.27</v>
      </c>
      <c r="J166" s="32">
        <v>5.39</v>
      </c>
      <c r="K166" s="32">
        <v>4.8899999999999997</v>
      </c>
      <c r="L166" s="32">
        <v>7.0000000000000007E-2</v>
      </c>
    </row>
    <row r="167" spans="1:12">
      <c r="A167" s="129"/>
      <c r="B167" s="30">
        <v>2019</v>
      </c>
      <c r="C167" s="31" t="s">
        <v>709</v>
      </c>
      <c r="D167" s="31" t="s">
        <v>1206</v>
      </c>
      <c r="E167" s="32" t="s">
        <v>1161</v>
      </c>
      <c r="F167" s="33">
        <v>22392742</v>
      </c>
      <c r="G167" s="32">
        <v>0.04</v>
      </c>
      <c r="H167" s="32">
        <v>5.81</v>
      </c>
      <c r="I167" s="32">
        <v>1.39</v>
      </c>
      <c r="J167" s="32">
        <v>4.6500000000000004</v>
      </c>
      <c r="K167" s="32">
        <v>4.3099999999999996</v>
      </c>
      <c r="L167" s="32">
        <v>0.06</v>
      </c>
    </row>
    <row r="168" spans="1:12">
      <c r="A168" s="129"/>
      <c r="B168" s="30">
        <v>2019</v>
      </c>
      <c r="C168" s="31" t="s">
        <v>709</v>
      </c>
      <c r="D168" s="31" t="s">
        <v>1207</v>
      </c>
      <c r="E168" s="32" t="s">
        <v>1161</v>
      </c>
      <c r="F168" s="33">
        <v>22392759</v>
      </c>
      <c r="G168" s="32">
        <v>0.05</v>
      </c>
      <c r="H168" s="32">
        <v>4.8099999999999996</v>
      </c>
      <c r="I168" s="32">
        <v>1.21</v>
      </c>
      <c r="J168" s="32">
        <v>4.26</v>
      </c>
      <c r="K168" s="32">
        <v>3.9</v>
      </c>
      <c r="L168" s="32">
        <v>0.06</v>
      </c>
    </row>
    <row r="169" spans="1:12">
      <c r="A169" s="129">
        <v>20</v>
      </c>
      <c r="B169" s="35">
        <v>2017</v>
      </c>
      <c r="C169" s="31" t="s">
        <v>808</v>
      </c>
      <c r="D169" s="31" t="s">
        <v>1211</v>
      </c>
      <c r="E169" s="32" t="s">
        <v>1161</v>
      </c>
      <c r="F169" s="33">
        <v>26433304</v>
      </c>
      <c r="G169" s="32">
        <v>0.01</v>
      </c>
      <c r="H169" s="32">
        <v>0.23</v>
      </c>
      <c r="I169" s="32">
        <v>0.05</v>
      </c>
      <c r="J169" s="32">
        <v>4.84</v>
      </c>
      <c r="K169" s="32">
        <v>5.38</v>
      </c>
      <c r="L169" s="32">
        <v>0.08</v>
      </c>
    </row>
    <row r="170" spans="1:12">
      <c r="A170" s="129"/>
      <c r="B170" s="30">
        <v>2019</v>
      </c>
      <c r="C170" s="31" t="s">
        <v>857</v>
      </c>
      <c r="D170" s="31" t="s">
        <v>1211</v>
      </c>
      <c r="E170" s="32" t="s">
        <v>1161</v>
      </c>
      <c r="F170" s="33">
        <v>26433304</v>
      </c>
      <c r="G170" s="32">
        <v>0.02</v>
      </c>
      <c r="H170" s="32">
        <v>0.19</v>
      </c>
      <c r="I170" s="32">
        <v>0.05</v>
      </c>
      <c r="J170" s="32">
        <v>4.78</v>
      </c>
      <c r="K170" s="32">
        <v>4.8099999999999996</v>
      </c>
      <c r="L170" s="32">
        <v>7.0000000000000007E-2</v>
      </c>
    </row>
    <row r="171" spans="1:12">
      <c r="A171" s="129"/>
      <c r="B171" s="30">
        <v>2019</v>
      </c>
      <c r="C171" s="31" t="s">
        <v>808</v>
      </c>
      <c r="D171" s="31" t="s">
        <v>1211</v>
      </c>
      <c r="E171" s="32" t="s">
        <v>1161</v>
      </c>
      <c r="F171" s="33">
        <v>26433304</v>
      </c>
      <c r="G171" s="32">
        <v>0.01</v>
      </c>
      <c r="H171" s="32">
        <v>0.24</v>
      </c>
      <c r="I171" s="32">
        <v>7.0000000000000007E-2</v>
      </c>
      <c r="J171" s="32">
        <v>3.47</v>
      </c>
      <c r="K171" s="32">
        <v>3.81</v>
      </c>
      <c r="L171" s="32">
        <v>0.06</v>
      </c>
    </row>
    <row r="172" spans="1:12">
      <c r="A172" s="129"/>
      <c r="B172" s="30">
        <v>2019</v>
      </c>
      <c r="C172" s="31" t="s">
        <v>1720</v>
      </c>
      <c r="D172" s="31" t="s">
        <v>1211</v>
      </c>
      <c r="E172" s="32" t="s">
        <v>1161</v>
      </c>
      <c r="F172" s="33">
        <v>26433304</v>
      </c>
      <c r="G172" s="32">
        <v>0.02</v>
      </c>
      <c r="H172" s="32">
        <v>0.13</v>
      </c>
      <c r="I172" s="32">
        <v>0.04</v>
      </c>
      <c r="J172" s="34">
        <v>2.89</v>
      </c>
      <c r="K172" s="32">
        <v>3.13</v>
      </c>
      <c r="L172" s="32">
        <v>0.04</v>
      </c>
    </row>
    <row r="173" spans="1:12">
      <c r="A173" s="129">
        <v>21</v>
      </c>
      <c r="B173" s="30">
        <v>2019</v>
      </c>
      <c r="C173" s="31" t="s">
        <v>873</v>
      </c>
      <c r="D173" s="31" t="s">
        <v>1233</v>
      </c>
      <c r="E173" s="32" t="s">
        <v>1228</v>
      </c>
      <c r="F173" s="33">
        <v>1410548</v>
      </c>
      <c r="G173" s="32">
        <v>0.39</v>
      </c>
      <c r="H173" s="32">
        <v>-0.25</v>
      </c>
      <c r="I173" s="32">
        <v>7.0000000000000007E-2</v>
      </c>
      <c r="J173" s="32">
        <v>3.36</v>
      </c>
      <c r="K173" s="32">
        <v>3.65</v>
      </c>
      <c r="L173" s="32">
        <v>0.06</v>
      </c>
    </row>
    <row r="174" spans="1:12">
      <c r="A174" s="129"/>
      <c r="B174" s="36">
        <v>2018</v>
      </c>
      <c r="C174" s="31" t="s">
        <v>846</v>
      </c>
      <c r="D174" s="31" t="s">
        <v>1234</v>
      </c>
      <c r="E174" s="32" t="s">
        <v>1228</v>
      </c>
      <c r="F174" s="33">
        <v>1410575</v>
      </c>
      <c r="G174" s="32">
        <v>0.43</v>
      </c>
      <c r="H174" s="32">
        <v>-0.84</v>
      </c>
      <c r="I174" s="32">
        <v>0.31</v>
      </c>
      <c r="J174" s="34">
        <v>2.25</v>
      </c>
      <c r="K174" s="32">
        <v>3.1</v>
      </c>
      <c r="L174" s="32">
        <v>0.06</v>
      </c>
    </row>
    <row r="175" spans="1:12">
      <c r="A175" s="129"/>
      <c r="B175" s="36">
        <v>2018</v>
      </c>
      <c r="C175" s="31" t="s">
        <v>726</v>
      </c>
      <c r="D175" s="31" t="s">
        <v>1234</v>
      </c>
      <c r="E175" s="32" t="s">
        <v>1228</v>
      </c>
      <c r="F175" s="33">
        <v>1410575</v>
      </c>
      <c r="G175" s="32">
        <v>0.43</v>
      </c>
      <c r="H175" s="32">
        <v>-0.83</v>
      </c>
      <c r="I175" s="32">
        <v>0.34</v>
      </c>
      <c r="J175" s="34">
        <v>1.87</v>
      </c>
      <c r="K175" s="32">
        <v>3.27</v>
      </c>
      <c r="L175" s="32">
        <v>0.06</v>
      </c>
    </row>
    <row r="176" spans="1:12">
      <c r="A176" s="129"/>
      <c r="B176" s="36">
        <v>2018</v>
      </c>
      <c r="C176" s="31" t="s">
        <v>857</v>
      </c>
      <c r="D176" s="31" t="s">
        <v>1235</v>
      </c>
      <c r="E176" s="32" t="s">
        <v>1228</v>
      </c>
      <c r="F176" s="33">
        <v>1419010</v>
      </c>
      <c r="G176" s="32">
        <v>0.08</v>
      </c>
      <c r="H176" s="32">
        <v>0.08</v>
      </c>
      <c r="I176" s="32">
        <v>0.03</v>
      </c>
      <c r="J176" s="34">
        <v>2.21</v>
      </c>
      <c r="K176" s="32">
        <v>3.38</v>
      </c>
      <c r="L176" s="32">
        <v>7.0000000000000007E-2</v>
      </c>
    </row>
    <row r="177" spans="1:12">
      <c r="A177" s="129"/>
      <c r="B177" s="36">
        <v>2018</v>
      </c>
      <c r="C177" s="31" t="s">
        <v>1720</v>
      </c>
      <c r="D177" s="31" t="s">
        <v>1235</v>
      </c>
      <c r="E177" s="32" t="s">
        <v>1228</v>
      </c>
      <c r="F177" s="33">
        <v>1419010</v>
      </c>
      <c r="G177" s="32">
        <v>0.08</v>
      </c>
      <c r="H177" s="32">
        <v>0.09</v>
      </c>
      <c r="I177" s="32">
        <v>0.03</v>
      </c>
      <c r="J177" s="34">
        <v>2.3199999999999998</v>
      </c>
      <c r="K177" s="32">
        <v>3.94</v>
      </c>
      <c r="L177" s="32">
        <v>0.08</v>
      </c>
    </row>
    <row r="178" spans="1:12">
      <c r="A178" s="129">
        <v>22</v>
      </c>
      <c r="B178" s="36">
        <v>2018</v>
      </c>
      <c r="C178" s="31" t="s">
        <v>857</v>
      </c>
      <c r="D178" s="31" t="s">
        <v>1259</v>
      </c>
      <c r="E178" s="32" t="s">
        <v>1228</v>
      </c>
      <c r="F178" s="33">
        <v>24035327</v>
      </c>
      <c r="G178" s="32">
        <v>0.06</v>
      </c>
      <c r="H178" s="32">
        <v>0.09</v>
      </c>
      <c r="I178" s="32">
        <v>0.03</v>
      </c>
      <c r="J178" s="34">
        <v>2.46</v>
      </c>
      <c r="K178" s="32">
        <v>3.87</v>
      </c>
      <c r="L178" s="32">
        <v>0.08</v>
      </c>
    </row>
    <row r="179" spans="1:12">
      <c r="A179" s="129"/>
      <c r="B179" s="36">
        <v>2018</v>
      </c>
      <c r="C179" s="31" t="s">
        <v>1720</v>
      </c>
      <c r="D179" s="31" t="s">
        <v>1259</v>
      </c>
      <c r="E179" s="32" t="s">
        <v>1228</v>
      </c>
      <c r="F179" s="33">
        <v>24035327</v>
      </c>
      <c r="G179" s="32">
        <v>0.06</v>
      </c>
      <c r="H179" s="32">
        <v>0.1</v>
      </c>
      <c r="I179" s="32">
        <v>0.03</v>
      </c>
      <c r="J179" s="34">
        <v>2.25</v>
      </c>
      <c r="K179" s="32">
        <v>3.74</v>
      </c>
      <c r="L179" s="32">
        <v>7.0000000000000007E-2</v>
      </c>
    </row>
    <row r="180" spans="1:12">
      <c r="A180" s="129"/>
      <c r="B180" s="35">
        <v>2017</v>
      </c>
      <c r="C180" s="31" t="s">
        <v>758</v>
      </c>
      <c r="D180" s="31" t="s">
        <v>1260</v>
      </c>
      <c r="E180" s="32" t="s">
        <v>1228</v>
      </c>
      <c r="F180" s="33">
        <v>24035391</v>
      </c>
      <c r="G180" s="32">
        <v>0.11</v>
      </c>
      <c r="H180" s="32">
        <v>-32.89</v>
      </c>
      <c r="I180" s="32">
        <v>9.89</v>
      </c>
      <c r="J180" s="32">
        <v>3.1</v>
      </c>
      <c r="K180" s="32">
        <v>4.01</v>
      </c>
      <c r="L180" s="32">
        <v>0.06</v>
      </c>
    </row>
    <row r="181" spans="1:12">
      <c r="A181" s="129"/>
      <c r="B181" s="35">
        <v>2017</v>
      </c>
      <c r="C181" s="31" t="s">
        <v>775</v>
      </c>
      <c r="D181" s="31" t="s">
        <v>1260</v>
      </c>
      <c r="E181" s="32" t="s">
        <v>1228</v>
      </c>
      <c r="F181" s="33">
        <v>24035391</v>
      </c>
      <c r="G181" s="32">
        <v>0.11</v>
      </c>
      <c r="H181" s="32">
        <v>-1.23</v>
      </c>
      <c r="I181" s="32">
        <v>0.42</v>
      </c>
      <c r="J181" s="34">
        <v>2.4900000000000002</v>
      </c>
      <c r="K181" s="32">
        <v>3.35</v>
      </c>
      <c r="L181" s="32">
        <v>0.05</v>
      </c>
    </row>
    <row r="182" spans="1:12">
      <c r="A182" s="129">
        <v>23</v>
      </c>
      <c r="B182" s="35">
        <v>2017</v>
      </c>
      <c r="C182" s="31" t="s">
        <v>775</v>
      </c>
      <c r="D182" s="31" t="s">
        <v>1261</v>
      </c>
      <c r="E182" s="32" t="s">
        <v>1228</v>
      </c>
      <c r="F182" s="33">
        <v>25031037</v>
      </c>
      <c r="G182" s="32">
        <v>0.04</v>
      </c>
      <c r="H182" s="32">
        <v>-1.78</v>
      </c>
      <c r="I182" s="32">
        <v>0.62</v>
      </c>
      <c r="J182" s="34">
        <v>2.37</v>
      </c>
      <c r="K182" s="32">
        <v>3.29</v>
      </c>
      <c r="L182" s="32">
        <v>0.05</v>
      </c>
    </row>
    <row r="183" spans="1:12">
      <c r="A183" s="129"/>
      <c r="B183" s="36">
        <v>2018</v>
      </c>
      <c r="C183" s="31" t="s">
        <v>808</v>
      </c>
      <c r="D183" s="31" t="s">
        <v>1261</v>
      </c>
      <c r="E183" s="32" t="s">
        <v>1228</v>
      </c>
      <c r="F183" s="33">
        <v>25031037</v>
      </c>
      <c r="G183" s="32">
        <v>0.05</v>
      </c>
      <c r="H183" s="32">
        <v>0.13</v>
      </c>
      <c r="I183" s="32">
        <v>0.04</v>
      </c>
      <c r="J183" s="32">
        <v>3.39</v>
      </c>
      <c r="K183" s="34">
        <v>2.64</v>
      </c>
      <c r="L183" s="32">
        <v>0.06</v>
      </c>
    </row>
    <row r="184" spans="1:12">
      <c r="A184" s="129">
        <v>24</v>
      </c>
      <c r="B184" s="35">
        <v>2017</v>
      </c>
      <c r="C184" s="31" t="s">
        <v>791</v>
      </c>
      <c r="D184" s="31" t="s">
        <v>1275</v>
      </c>
      <c r="E184" s="32" t="s">
        <v>1228</v>
      </c>
      <c r="F184" s="33">
        <v>41884716</v>
      </c>
      <c r="G184" s="32">
        <v>0.35</v>
      </c>
      <c r="H184" s="32">
        <v>0.91</v>
      </c>
      <c r="I184" s="32">
        <v>0.26</v>
      </c>
      <c r="J184" s="32">
        <v>3.34</v>
      </c>
      <c r="K184" s="32">
        <v>4.37</v>
      </c>
      <c r="L184" s="32">
        <v>0.06</v>
      </c>
    </row>
    <row r="185" spans="1:12">
      <c r="A185" s="129"/>
      <c r="B185" s="35">
        <v>2017</v>
      </c>
      <c r="C185" s="31" t="s">
        <v>758</v>
      </c>
      <c r="D185" s="31" t="s">
        <v>1275</v>
      </c>
      <c r="E185" s="32" t="s">
        <v>1228</v>
      </c>
      <c r="F185" s="33">
        <v>41884716</v>
      </c>
      <c r="G185" s="32">
        <v>0.35</v>
      </c>
      <c r="H185" s="32">
        <v>21.44</v>
      </c>
      <c r="I185" s="32">
        <v>6.82</v>
      </c>
      <c r="J185" s="34">
        <v>2.81</v>
      </c>
      <c r="K185" s="32">
        <v>3.03</v>
      </c>
      <c r="L185" s="32">
        <v>0.04</v>
      </c>
    </row>
    <row r="186" spans="1:12">
      <c r="A186" s="129"/>
      <c r="B186" s="30">
        <v>2019</v>
      </c>
      <c r="C186" s="31" t="s">
        <v>775</v>
      </c>
      <c r="D186" s="31" t="s">
        <v>1275</v>
      </c>
      <c r="E186" s="32" t="s">
        <v>1228</v>
      </c>
      <c r="F186" s="33">
        <v>41884716</v>
      </c>
      <c r="G186" s="32">
        <v>0.35</v>
      </c>
      <c r="H186" s="32">
        <v>1.1599999999999999</v>
      </c>
      <c r="I186" s="32">
        <v>0.35</v>
      </c>
      <c r="J186" s="32">
        <v>3.13</v>
      </c>
      <c r="K186" s="34">
        <v>2.25</v>
      </c>
      <c r="L186" s="32">
        <v>0.03</v>
      </c>
    </row>
    <row r="187" spans="1:12">
      <c r="A187" s="129">
        <v>25</v>
      </c>
      <c r="B187" s="35">
        <v>2017</v>
      </c>
      <c r="C187" s="31" t="s">
        <v>691</v>
      </c>
      <c r="D187" s="31" t="s">
        <v>1280</v>
      </c>
      <c r="E187" s="32" t="s">
        <v>1278</v>
      </c>
      <c r="F187" s="33">
        <v>1763045</v>
      </c>
      <c r="G187" s="32">
        <v>0.2</v>
      </c>
      <c r="H187" s="32">
        <v>117.58</v>
      </c>
      <c r="I187" s="32">
        <v>30.07</v>
      </c>
      <c r="J187" s="32">
        <v>4.12</v>
      </c>
      <c r="K187" s="32">
        <v>3.79</v>
      </c>
      <c r="L187" s="32">
        <v>0.05</v>
      </c>
    </row>
    <row r="188" spans="1:12">
      <c r="A188" s="129"/>
      <c r="B188" s="35">
        <v>2017</v>
      </c>
      <c r="C188" s="31" t="s">
        <v>726</v>
      </c>
      <c r="D188" s="31" t="s">
        <v>1280</v>
      </c>
      <c r="E188" s="32" t="s">
        <v>1278</v>
      </c>
      <c r="F188" s="33">
        <v>1763045</v>
      </c>
      <c r="G188" s="32">
        <v>0.2</v>
      </c>
      <c r="H188" s="32">
        <v>2.27</v>
      </c>
      <c r="I188" s="32">
        <v>0.62</v>
      </c>
      <c r="J188" s="32">
        <v>3.69</v>
      </c>
      <c r="K188" s="32">
        <v>3.49</v>
      </c>
      <c r="L188" s="32">
        <v>0.04</v>
      </c>
    </row>
    <row r="189" spans="1:12">
      <c r="A189" s="129"/>
      <c r="B189" s="35">
        <v>2017</v>
      </c>
      <c r="C189" s="31" t="s">
        <v>758</v>
      </c>
      <c r="D189" s="31" t="s">
        <v>1280</v>
      </c>
      <c r="E189" s="32" t="s">
        <v>1278</v>
      </c>
      <c r="F189" s="33">
        <v>1763045</v>
      </c>
      <c r="G189" s="32">
        <v>0.21</v>
      </c>
      <c r="H189" s="32">
        <v>29.98</v>
      </c>
      <c r="I189" s="32">
        <v>7.5</v>
      </c>
      <c r="J189" s="32">
        <v>4.3</v>
      </c>
      <c r="K189" s="32">
        <v>3.6</v>
      </c>
      <c r="L189" s="32">
        <v>0.05</v>
      </c>
    </row>
    <row r="190" spans="1:12">
      <c r="A190" s="129"/>
      <c r="B190" s="35">
        <v>2017</v>
      </c>
      <c r="C190" s="31" t="s">
        <v>791</v>
      </c>
      <c r="D190" s="31" t="s">
        <v>1280</v>
      </c>
      <c r="E190" s="32" t="s">
        <v>1278</v>
      </c>
      <c r="F190" s="33">
        <v>1763045</v>
      </c>
      <c r="G190" s="32">
        <v>0.21</v>
      </c>
      <c r="H190" s="32">
        <v>1.21</v>
      </c>
      <c r="I190" s="32">
        <v>0.28999999999999998</v>
      </c>
      <c r="J190" s="32">
        <v>4.75</v>
      </c>
      <c r="K190" s="32">
        <v>3.58</v>
      </c>
      <c r="L190" s="32">
        <v>0.05</v>
      </c>
    </row>
    <row r="191" spans="1:12">
      <c r="A191" s="129"/>
      <c r="B191" s="30">
        <v>2019</v>
      </c>
      <c r="C191" s="31" t="s">
        <v>846</v>
      </c>
      <c r="D191" s="31" t="s">
        <v>1280</v>
      </c>
      <c r="E191" s="32" t="s">
        <v>1278</v>
      </c>
      <c r="F191" s="33">
        <v>1763045</v>
      </c>
      <c r="G191" s="32">
        <v>0.21</v>
      </c>
      <c r="H191" s="32">
        <v>1.6</v>
      </c>
      <c r="I191" s="32">
        <v>0.48</v>
      </c>
      <c r="J191" s="32">
        <v>3.08</v>
      </c>
      <c r="K191" s="34">
        <v>2.76</v>
      </c>
      <c r="L191" s="32">
        <v>0.04</v>
      </c>
    </row>
    <row r="192" spans="1:12">
      <c r="A192" s="129">
        <v>26</v>
      </c>
      <c r="B192" s="36">
        <v>2018</v>
      </c>
      <c r="C192" s="31" t="s">
        <v>1719</v>
      </c>
      <c r="D192" s="31" t="s">
        <v>1284</v>
      </c>
      <c r="E192" s="32" t="s">
        <v>1278</v>
      </c>
      <c r="F192" s="33">
        <v>3671710</v>
      </c>
      <c r="G192" s="32">
        <v>0.06</v>
      </c>
      <c r="H192" s="32">
        <v>-3.5</v>
      </c>
      <c r="I192" s="32">
        <v>0.81</v>
      </c>
      <c r="J192" s="32">
        <v>4.99</v>
      </c>
      <c r="K192" s="32">
        <v>5.0599999999999996</v>
      </c>
      <c r="L192" s="32">
        <v>0.1</v>
      </c>
    </row>
    <row r="193" spans="1:12">
      <c r="A193" s="129"/>
      <c r="B193" s="36">
        <v>2018</v>
      </c>
      <c r="C193" s="31" t="s">
        <v>709</v>
      </c>
      <c r="D193" s="31" t="s">
        <v>1284</v>
      </c>
      <c r="E193" s="32" t="s">
        <v>1278</v>
      </c>
      <c r="F193" s="33">
        <v>3671710</v>
      </c>
      <c r="G193" s="32">
        <v>0.06</v>
      </c>
      <c r="H193" s="32">
        <v>-3.41</v>
      </c>
      <c r="I193" s="32">
        <v>0.94</v>
      </c>
      <c r="J193" s="32">
        <v>3.68</v>
      </c>
      <c r="K193" s="32">
        <v>3.91</v>
      </c>
      <c r="L193" s="32">
        <v>0.08</v>
      </c>
    </row>
    <row r="194" spans="1:12">
      <c r="A194" s="129"/>
      <c r="B194" s="36">
        <v>2018</v>
      </c>
      <c r="C194" s="31" t="s">
        <v>1719</v>
      </c>
      <c r="D194" s="31" t="s">
        <v>1285</v>
      </c>
      <c r="E194" s="32" t="s">
        <v>1278</v>
      </c>
      <c r="F194" s="33">
        <v>3671751</v>
      </c>
      <c r="G194" s="32">
        <v>0.06</v>
      </c>
      <c r="H194" s="32">
        <v>-2.99</v>
      </c>
      <c r="I194" s="32">
        <v>0.8</v>
      </c>
      <c r="J194" s="32">
        <v>3.85</v>
      </c>
      <c r="K194" s="32">
        <v>3.96</v>
      </c>
      <c r="L194" s="32">
        <v>0.08</v>
      </c>
    </row>
    <row r="195" spans="1:12">
      <c r="A195" s="129"/>
      <c r="B195" s="36">
        <v>2018</v>
      </c>
      <c r="C195" s="31" t="s">
        <v>709</v>
      </c>
      <c r="D195" s="31" t="s">
        <v>1285</v>
      </c>
      <c r="E195" s="32" t="s">
        <v>1278</v>
      </c>
      <c r="F195" s="33">
        <v>3671751</v>
      </c>
      <c r="G195" s="32">
        <v>0.06</v>
      </c>
      <c r="H195" s="32">
        <v>-3.19</v>
      </c>
      <c r="I195" s="32">
        <v>0.92</v>
      </c>
      <c r="J195" s="32">
        <v>3.36</v>
      </c>
      <c r="K195" s="32">
        <v>3.59</v>
      </c>
      <c r="L195" s="32">
        <v>7.0000000000000007E-2</v>
      </c>
    </row>
    <row r="196" spans="1:12">
      <c r="A196" s="129"/>
      <c r="B196" s="35">
        <v>2017</v>
      </c>
      <c r="C196" s="31" t="s">
        <v>709</v>
      </c>
      <c r="D196" s="31" t="s">
        <v>1286</v>
      </c>
      <c r="E196" s="32" t="s">
        <v>1278</v>
      </c>
      <c r="F196" s="33">
        <v>3671771</v>
      </c>
      <c r="G196" s="32">
        <v>0.04</v>
      </c>
      <c r="H196" s="32">
        <v>-4.13</v>
      </c>
      <c r="I196" s="32">
        <v>1.33</v>
      </c>
      <c r="J196" s="34">
        <v>2.76</v>
      </c>
      <c r="K196" s="32">
        <v>3.2</v>
      </c>
      <c r="L196" s="32">
        <v>0.04</v>
      </c>
    </row>
    <row r="197" spans="1:12">
      <c r="A197" s="129"/>
      <c r="B197" s="36">
        <v>2018</v>
      </c>
      <c r="C197" s="31" t="s">
        <v>1719</v>
      </c>
      <c r="D197" s="31" t="s">
        <v>1286</v>
      </c>
      <c r="E197" s="32" t="s">
        <v>1278</v>
      </c>
      <c r="F197" s="33">
        <v>3671771</v>
      </c>
      <c r="G197" s="32">
        <v>0.05</v>
      </c>
      <c r="H197" s="32">
        <v>-3.63</v>
      </c>
      <c r="I197" s="32">
        <v>0.87</v>
      </c>
      <c r="J197" s="32">
        <v>4.6900000000000004</v>
      </c>
      <c r="K197" s="32">
        <v>5.17</v>
      </c>
      <c r="L197" s="32">
        <v>0.1</v>
      </c>
    </row>
    <row r="198" spans="1:12">
      <c r="A198" s="129"/>
      <c r="B198" s="36">
        <v>2018</v>
      </c>
      <c r="C198" s="31" t="s">
        <v>709</v>
      </c>
      <c r="D198" s="31" t="s">
        <v>1286</v>
      </c>
      <c r="E198" s="32" t="s">
        <v>1278</v>
      </c>
      <c r="F198" s="33">
        <v>3671771</v>
      </c>
      <c r="G198" s="32">
        <v>0.05</v>
      </c>
      <c r="H198" s="32">
        <v>-3.6</v>
      </c>
      <c r="I198" s="32">
        <v>1</v>
      </c>
      <c r="J198" s="32">
        <v>3.59</v>
      </c>
      <c r="K198" s="32">
        <v>4.25</v>
      </c>
      <c r="L198" s="32">
        <v>0.09</v>
      </c>
    </row>
    <row r="199" spans="1:12">
      <c r="A199" s="129">
        <v>27</v>
      </c>
      <c r="B199" s="36">
        <v>2018</v>
      </c>
      <c r="C199" s="31" t="s">
        <v>857</v>
      </c>
      <c r="D199" s="31" t="s">
        <v>1290</v>
      </c>
      <c r="E199" s="32" t="s">
        <v>1278</v>
      </c>
      <c r="F199" s="33">
        <v>5631145</v>
      </c>
      <c r="G199" s="32">
        <v>0.16</v>
      </c>
      <c r="H199" s="32">
        <v>7.0000000000000007E-2</v>
      </c>
      <c r="I199" s="32">
        <v>0.02</v>
      </c>
      <c r="J199" s="32">
        <v>3.01</v>
      </c>
      <c r="K199" s="32">
        <v>3.22</v>
      </c>
      <c r="L199" s="32">
        <v>0.06</v>
      </c>
    </row>
    <row r="200" spans="1:12">
      <c r="A200" s="129"/>
      <c r="B200" s="30">
        <v>2019</v>
      </c>
      <c r="C200" s="31" t="s">
        <v>857</v>
      </c>
      <c r="D200" s="31" t="s">
        <v>1291</v>
      </c>
      <c r="E200" s="32" t="s">
        <v>1278</v>
      </c>
      <c r="F200" s="33">
        <v>5631157</v>
      </c>
      <c r="G200" s="32">
        <v>0.04</v>
      </c>
      <c r="H200" s="32">
        <v>0.11</v>
      </c>
      <c r="I200" s="32">
        <v>0.03</v>
      </c>
      <c r="J200" s="32">
        <v>4.1900000000000004</v>
      </c>
      <c r="K200" s="32">
        <v>4.26</v>
      </c>
      <c r="L200" s="32">
        <v>0.06</v>
      </c>
    </row>
    <row r="201" spans="1:12">
      <c r="A201" s="129"/>
      <c r="B201" s="30">
        <v>2019</v>
      </c>
      <c r="C201" s="31" t="s">
        <v>857</v>
      </c>
      <c r="D201" s="31" t="s">
        <v>1292</v>
      </c>
      <c r="E201" s="32" t="s">
        <v>1278</v>
      </c>
      <c r="F201" s="33">
        <v>5631223</v>
      </c>
      <c r="G201" s="32">
        <v>0.05</v>
      </c>
      <c r="H201" s="32">
        <v>0.1</v>
      </c>
      <c r="I201" s="32">
        <v>0.03</v>
      </c>
      <c r="J201" s="32">
        <v>3.48</v>
      </c>
      <c r="K201" s="32">
        <v>3.59</v>
      </c>
      <c r="L201" s="32">
        <v>0.05</v>
      </c>
    </row>
    <row r="202" spans="1:12">
      <c r="A202" s="129"/>
      <c r="B202" s="35">
        <v>2017</v>
      </c>
      <c r="C202" s="31" t="s">
        <v>758</v>
      </c>
      <c r="D202" s="31" t="s">
        <v>1293</v>
      </c>
      <c r="E202" s="32" t="s">
        <v>1278</v>
      </c>
      <c r="F202" s="33">
        <v>5648602</v>
      </c>
      <c r="G202" s="32">
        <v>7.0000000000000007E-2</v>
      </c>
      <c r="H202" s="32">
        <v>-36.14</v>
      </c>
      <c r="I202" s="32">
        <v>10.5</v>
      </c>
      <c r="J202" s="32">
        <v>3.29</v>
      </c>
      <c r="K202" s="34">
        <v>2.7</v>
      </c>
      <c r="L202" s="32">
        <v>0.04</v>
      </c>
    </row>
    <row r="203" spans="1:12">
      <c r="A203" s="129"/>
      <c r="B203" s="35">
        <v>2017</v>
      </c>
      <c r="C203" s="31" t="s">
        <v>758</v>
      </c>
      <c r="D203" s="31" t="s">
        <v>1294</v>
      </c>
      <c r="E203" s="32" t="s">
        <v>1278</v>
      </c>
      <c r="F203" s="33">
        <v>5648655</v>
      </c>
      <c r="G203" s="32">
        <v>7.0000000000000007E-2</v>
      </c>
      <c r="H203" s="32">
        <v>-36.14</v>
      </c>
      <c r="I203" s="32">
        <v>10.5</v>
      </c>
      <c r="J203" s="32">
        <v>3.29</v>
      </c>
      <c r="K203" s="34">
        <v>2.7</v>
      </c>
      <c r="L203" s="32">
        <v>0.04</v>
      </c>
    </row>
    <row r="204" spans="1:12">
      <c r="A204" s="129"/>
      <c r="B204" s="35">
        <v>2017</v>
      </c>
      <c r="C204" s="31" t="s">
        <v>758</v>
      </c>
      <c r="D204" s="31" t="s">
        <v>1295</v>
      </c>
      <c r="E204" s="32" t="s">
        <v>1278</v>
      </c>
      <c r="F204" s="33">
        <v>5718034</v>
      </c>
      <c r="G204" s="32">
        <v>0.02</v>
      </c>
      <c r="H204" s="32">
        <v>70.81</v>
      </c>
      <c r="I204" s="32">
        <v>23.28</v>
      </c>
      <c r="J204" s="34">
        <v>2.66</v>
      </c>
      <c r="K204" s="32">
        <v>3.74</v>
      </c>
      <c r="L204" s="32">
        <v>0.05</v>
      </c>
    </row>
    <row r="205" spans="1:12">
      <c r="A205" s="129">
        <v>28</v>
      </c>
      <c r="B205" s="36">
        <v>2018</v>
      </c>
      <c r="C205" s="31" t="s">
        <v>775</v>
      </c>
      <c r="D205" s="31" t="s">
        <v>1296</v>
      </c>
      <c r="E205" s="32" t="s">
        <v>1278</v>
      </c>
      <c r="F205" s="33">
        <v>6253596</v>
      </c>
      <c r="G205" s="32">
        <v>0.21</v>
      </c>
      <c r="H205" s="32">
        <v>-2.4300000000000002</v>
      </c>
      <c r="I205" s="32">
        <v>0.86</v>
      </c>
      <c r="J205" s="34">
        <v>2.36</v>
      </c>
      <c r="K205" s="32">
        <v>3.13</v>
      </c>
      <c r="L205" s="32">
        <v>7.0000000000000007E-2</v>
      </c>
    </row>
    <row r="206" spans="1:12">
      <c r="A206" s="129"/>
      <c r="B206" s="30">
        <v>2019</v>
      </c>
      <c r="C206" s="31" t="s">
        <v>1718</v>
      </c>
      <c r="D206" s="31" t="s">
        <v>1296</v>
      </c>
      <c r="E206" s="32" t="s">
        <v>1278</v>
      </c>
      <c r="F206" s="33">
        <v>6253596</v>
      </c>
      <c r="G206" s="32">
        <v>0.24</v>
      </c>
      <c r="H206" s="32">
        <v>-2.5099999999999998</v>
      </c>
      <c r="I206" s="32">
        <v>0.75</v>
      </c>
      <c r="J206" s="32">
        <v>3.14</v>
      </c>
      <c r="K206" s="34">
        <v>2.88</v>
      </c>
      <c r="L206" s="32">
        <v>0.05</v>
      </c>
    </row>
    <row r="207" spans="1:12">
      <c r="A207" s="129">
        <v>29</v>
      </c>
      <c r="B207" s="35">
        <v>2017</v>
      </c>
      <c r="C207" s="31" t="s">
        <v>691</v>
      </c>
      <c r="D207" s="31" t="s">
        <v>1302</v>
      </c>
      <c r="E207" s="32" t="s">
        <v>1278</v>
      </c>
      <c r="F207" s="33">
        <v>11403850</v>
      </c>
      <c r="G207" s="32">
        <v>0.15</v>
      </c>
      <c r="H207" s="32">
        <v>-126.21</v>
      </c>
      <c r="I207" s="32">
        <v>34.9</v>
      </c>
      <c r="J207" s="32">
        <v>3.58</v>
      </c>
      <c r="K207" s="32">
        <v>3.47</v>
      </c>
      <c r="L207" s="32">
        <v>0.04</v>
      </c>
    </row>
    <row r="208" spans="1:12">
      <c r="A208" s="129"/>
      <c r="B208" s="35">
        <v>2017</v>
      </c>
      <c r="C208" s="31" t="s">
        <v>726</v>
      </c>
      <c r="D208" s="31" t="s">
        <v>1302</v>
      </c>
      <c r="E208" s="32" t="s">
        <v>1278</v>
      </c>
      <c r="F208" s="33">
        <v>11403850</v>
      </c>
      <c r="G208" s="32">
        <v>0.15</v>
      </c>
      <c r="H208" s="32">
        <v>-2.39</v>
      </c>
      <c r="I208" s="32">
        <v>0.71</v>
      </c>
      <c r="J208" s="32">
        <v>3.13</v>
      </c>
      <c r="K208" s="34">
        <v>2.9</v>
      </c>
      <c r="L208" s="32">
        <v>0.03</v>
      </c>
    </row>
    <row r="209" spans="1:12">
      <c r="A209" s="129"/>
      <c r="B209" s="36">
        <v>2018</v>
      </c>
      <c r="C209" s="31" t="s">
        <v>824</v>
      </c>
      <c r="D209" s="31" t="s">
        <v>1302</v>
      </c>
      <c r="E209" s="32" t="s">
        <v>1278</v>
      </c>
      <c r="F209" s="33">
        <v>11403850</v>
      </c>
      <c r="G209" s="32">
        <v>0.18</v>
      </c>
      <c r="H209" s="32">
        <v>-42.36</v>
      </c>
      <c r="I209" s="32">
        <v>14.09</v>
      </c>
      <c r="J209" s="34">
        <v>2.62</v>
      </c>
      <c r="K209" s="32">
        <v>3.19</v>
      </c>
      <c r="L209" s="32">
        <v>0.06</v>
      </c>
    </row>
    <row r="210" spans="1:12">
      <c r="A210" s="129">
        <v>30</v>
      </c>
      <c r="B210" s="35">
        <v>2017</v>
      </c>
      <c r="C210" s="31" t="s">
        <v>709</v>
      </c>
      <c r="D210" s="31" t="s">
        <v>1318</v>
      </c>
      <c r="E210" s="32" t="s">
        <v>1278</v>
      </c>
      <c r="F210" s="33">
        <v>16905567</v>
      </c>
      <c r="G210" s="32">
        <v>7.0000000000000007E-2</v>
      </c>
      <c r="H210" s="32">
        <v>-4.4000000000000004</v>
      </c>
      <c r="I210" s="32">
        <v>1.34</v>
      </c>
      <c r="J210" s="32">
        <v>3.01</v>
      </c>
      <c r="K210" s="32">
        <v>3.61</v>
      </c>
      <c r="L210" s="32">
        <v>0.04</v>
      </c>
    </row>
    <row r="211" spans="1:12">
      <c r="A211" s="129"/>
      <c r="B211" s="36">
        <v>2018</v>
      </c>
      <c r="C211" s="31" t="s">
        <v>709</v>
      </c>
      <c r="D211" s="31" t="s">
        <v>1318</v>
      </c>
      <c r="E211" s="32" t="s">
        <v>1278</v>
      </c>
      <c r="F211" s="33">
        <v>16905567</v>
      </c>
      <c r="G211" s="32">
        <v>7.0000000000000007E-2</v>
      </c>
      <c r="H211" s="32">
        <v>-2.99</v>
      </c>
      <c r="I211" s="32">
        <v>1.02</v>
      </c>
      <c r="J211" s="34">
        <v>2.5099999999999998</v>
      </c>
      <c r="K211" s="32">
        <v>3.44</v>
      </c>
      <c r="L211" s="32">
        <v>7.0000000000000007E-2</v>
      </c>
    </row>
    <row r="212" spans="1:12">
      <c r="A212" s="129"/>
      <c r="B212" s="35">
        <v>2017</v>
      </c>
      <c r="C212" s="31" t="s">
        <v>709</v>
      </c>
      <c r="D212" s="31" t="s">
        <v>1319</v>
      </c>
      <c r="E212" s="32" t="s">
        <v>1278</v>
      </c>
      <c r="F212" s="33">
        <v>16905592</v>
      </c>
      <c r="G212" s="32">
        <v>7.0000000000000007E-2</v>
      </c>
      <c r="H212" s="32">
        <v>-5.03</v>
      </c>
      <c r="I212" s="32">
        <v>1.38</v>
      </c>
      <c r="J212" s="32">
        <v>3.62</v>
      </c>
      <c r="K212" s="32">
        <v>4.2</v>
      </c>
      <c r="L212" s="32">
        <v>0.05</v>
      </c>
    </row>
    <row r="213" spans="1:12">
      <c r="A213" s="129"/>
      <c r="B213" s="36">
        <v>2018</v>
      </c>
      <c r="C213" s="31" t="s">
        <v>709</v>
      </c>
      <c r="D213" s="31" t="s">
        <v>1319</v>
      </c>
      <c r="E213" s="32" t="s">
        <v>1278</v>
      </c>
      <c r="F213" s="33">
        <v>16905592</v>
      </c>
      <c r="G213" s="32">
        <v>7.0000000000000007E-2</v>
      </c>
      <c r="H213" s="32">
        <v>-3.25</v>
      </c>
      <c r="I213" s="32">
        <v>1.05</v>
      </c>
      <c r="J213" s="34">
        <v>2.76</v>
      </c>
      <c r="K213" s="32">
        <v>3.77</v>
      </c>
      <c r="L213" s="32">
        <v>0.08</v>
      </c>
    </row>
    <row r="214" spans="1:12">
      <c r="A214" s="129"/>
      <c r="B214" s="35">
        <v>2017</v>
      </c>
      <c r="C214" s="31" t="s">
        <v>709</v>
      </c>
      <c r="D214" s="31" t="s">
        <v>1320</v>
      </c>
      <c r="E214" s="32" t="s">
        <v>1278</v>
      </c>
      <c r="F214" s="33">
        <v>16905609</v>
      </c>
      <c r="G214" s="32">
        <v>7.0000000000000007E-2</v>
      </c>
      <c r="H214" s="32">
        <v>-4.59</v>
      </c>
      <c r="I214" s="32">
        <v>1.32</v>
      </c>
      <c r="J214" s="32">
        <v>3.33</v>
      </c>
      <c r="K214" s="32">
        <v>3.89</v>
      </c>
      <c r="L214" s="32">
        <v>0.05</v>
      </c>
    </row>
    <row r="215" spans="1:12">
      <c r="A215" s="129"/>
      <c r="B215" s="36">
        <v>2018</v>
      </c>
      <c r="C215" s="31" t="s">
        <v>709</v>
      </c>
      <c r="D215" s="31" t="s">
        <v>1320</v>
      </c>
      <c r="E215" s="32" t="s">
        <v>1278</v>
      </c>
      <c r="F215" s="33">
        <v>16905609</v>
      </c>
      <c r="G215" s="32">
        <v>7.0000000000000007E-2</v>
      </c>
      <c r="H215" s="32">
        <v>-3.28</v>
      </c>
      <c r="I215" s="32">
        <v>1</v>
      </c>
      <c r="J215" s="32">
        <v>3.08</v>
      </c>
      <c r="K215" s="32">
        <v>4.01</v>
      </c>
      <c r="L215" s="32">
        <v>0.08</v>
      </c>
    </row>
    <row r="216" spans="1:12">
      <c r="A216" s="129"/>
      <c r="B216" s="36">
        <v>2018</v>
      </c>
      <c r="C216" s="31" t="s">
        <v>691</v>
      </c>
      <c r="D216" s="31" t="s">
        <v>1321</v>
      </c>
      <c r="E216" s="32" t="s">
        <v>1278</v>
      </c>
      <c r="F216" s="33">
        <v>16946055</v>
      </c>
      <c r="G216" s="32">
        <v>0.1</v>
      </c>
      <c r="H216" s="32">
        <v>-90.96</v>
      </c>
      <c r="I216" s="32">
        <v>30.95</v>
      </c>
      <c r="J216" s="34">
        <v>2.52</v>
      </c>
      <c r="K216" s="32">
        <v>3.58</v>
      </c>
      <c r="L216" s="32">
        <v>7.0000000000000007E-2</v>
      </c>
    </row>
    <row r="217" spans="1:12">
      <c r="A217" s="129"/>
      <c r="B217" s="36">
        <v>2018</v>
      </c>
      <c r="C217" s="31" t="s">
        <v>709</v>
      </c>
      <c r="D217" s="31" t="s">
        <v>1321</v>
      </c>
      <c r="E217" s="32" t="s">
        <v>1278</v>
      </c>
      <c r="F217" s="33">
        <v>16946055</v>
      </c>
      <c r="G217" s="32">
        <v>0.1</v>
      </c>
      <c r="H217" s="32">
        <v>-3.18</v>
      </c>
      <c r="I217" s="32">
        <v>1.19</v>
      </c>
      <c r="J217" s="34">
        <v>2.15</v>
      </c>
      <c r="K217" s="32">
        <v>3.18</v>
      </c>
      <c r="L217" s="32">
        <v>0.06</v>
      </c>
    </row>
    <row r="218" spans="1:12">
      <c r="A218" s="129"/>
      <c r="B218" s="35">
        <v>2017</v>
      </c>
      <c r="C218" s="31" t="s">
        <v>709</v>
      </c>
      <c r="D218" s="31" t="s">
        <v>1322</v>
      </c>
      <c r="E218" s="32" t="s">
        <v>1278</v>
      </c>
      <c r="F218" s="33">
        <v>16946057</v>
      </c>
      <c r="G218" s="32">
        <v>0.12</v>
      </c>
      <c r="H218" s="32">
        <v>-4.05</v>
      </c>
      <c r="I218" s="32">
        <v>1.31</v>
      </c>
      <c r="J218" s="34">
        <v>2.72</v>
      </c>
      <c r="K218" s="32">
        <v>3.24</v>
      </c>
      <c r="L218" s="32">
        <v>0.04</v>
      </c>
    </row>
    <row r="219" spans="1:12">
      <c r="A219" s="129"/>
      <c r="B219" s="36">
        <v>2018</v>
      </c>
      <c r="C219" s="31" t="s">
        <v>691</v>
      </c>
      <c r="D219" s="31" t="s">
        <v>1322</v>
      </c>
      <c r="E219" s="32" t="s">
        <v>1278</v>
      </c>
      <c r="F219" s="33">
        <v>16946057</v>
      </c>
      <c r="G219" s="32">
        <v>0.13</v>
      </c>
      <c r="H219" s="32">
        <v>-88.95</v>
      </c>
      <c r="I219" s="32">
        <v>25</v>
      </c>
      <c r="J219" s="32">
        <v>3.52</v>
      </c>
      <c r="K219" s="32">
        <v>4.72</v>
      </c>
      <c r="L219" s="32">
        <v>0.1</v>
      </c>
    </row>
    <row r="220" spans="1:12">
      <c r="A220" s="129"/>
      <c r="B220" s="36">
        <v>2018</v>
      </c>
      <c r="C220" s="31" t="s">
        <v>709</v>
      </c>
      <c r="D220" s="31" t="s">
        <v>1322</v>
      </c>
      <c r="E220" s="32" t="s">
        <v>1278</v>
      </c>
      <c r="F220" s="33">
        <v>16946057</v>
      </c>
      <c r="G220" s="32">
        <v>0.13</v>
      </c>
      <c r="H220" s="32">
        <v>-3.03</v>
      </c>
      <c r="I220" s="32">
        <v>0.95</v>
      </c>
      <c r="J220" s="34">
        <v>2.88</v>
      </c>
      <c r="K220" s="32">
        <v>3.67</v>
      </c>
      <c r="L220" s="32">
        <v>7.0000000000000007E-2</v>
      </c>
    </row>
    <row r="221" spans="1:12">
      <c r="A221" s="129"/>
      <c r="B221" s="36">
        <v>2018</v>
      </c>
      <c r="C221" s="31" t="s">
        <v>726</v>
      </c>
      <c r="D221" s="31" t="s">
        <v>1322</v>
      </c>
      <c r="E221" s="32" t="s">
        <v>1278</v>
      </c>
      <c r="F221" s="33">
        <v>16946057</v>
      </c>
      <c r="G221" s="32">
        <v>0.13</v>
      </c>
      <c r="H221" s="32">
        <v>-1.78</v>
      </c>
      <c r="I221" s="32">
        <v>0.64</v>
      </c>
      <c r="J221" s="34">
        <v>2.31</v>
      </c>
      <c r="K221" s="32">
        <v>3.36</v>
      </c>
      <c r="L221" s="32">
        <v>7.0000000000000007E-2</v>
      </c>
    </row>
    <row r="222" spans="1:12">
      <c r="A222" s="129"/>
      <c r="B222" s="35">
        <v>2017</v>
      </c>
      <c r="C222" s="31" t="s">
        <v>709</v>
      </c>
      <c r="D222" s="31" t="s">
        <v>1323</v>
      </c>
      <c r="E222" s="32" t="s">
        <v>1278</v>
      </c>
      <c r="F222" s="33">
        <v>16946060</v>
      </c>
      <c r="G222" s="32">
        <v>0.12</v>
      </c>
      <c r="H222" s="32">
        <v>-4.05</v>
      </c>
      <c r="I222" s="32">
        <v>1.31</v>
      </c>
      <c r="J222" s="34">
        <v>2.72</v>
      </c>
      <c r="K222" s="32">
        <v>3.24</v>
      </c>
      <c r="L222" s="32">
        <v>0.04</v>
      </c>
    </row>
    <row r="223" spans="1:12">
      <c r="A223" s="129"/>
      <c r="B223" s="36">
        <v>2018</v>
      </c>
      <c r="C223" s="31" t="s">
        <v>691</v>
      </c>
      <c r="D223" s="31" t="s">
        <v>1323</v>
      </c>
      <c r="E223" s="32" t="s">
        <v>1278</v>
      </c>
      <c r="F223" s="33">
        <v>16946060</v>
      </c>
      <c r="G223" s="32">
        <v>0.13</v>
      </c>
      <c r="H223" s="32">
        <v>-88.95</v>
      </c>
      <c r="I223" s="32">
        <v>25</v>
      </c>
      <c r="J223" s="32">
        <v>3.52</v>
      </c>
      <c r="K223" s="32">
        <v>4.72</v>
      </c>
      <c r="L223" s="32">
        <v>0.1</v>
      </c>
    </row>
    <row r="224" spans="1:12">
      <c r="A224" s="129"/>
      <c r="B224" s="36">
        <v>2018</v>
      </c>
      <c r="C224" s="31" t="s">
        <v>709</v>
      </c>
      <c r="D224" s="31" t="s">
        <v>1323</v>
      </c>
      <c r="E224" s="32" t="s">
        <v>1278</v>
      </c>
      <c r="F224" s="33">
        <v>16946060</v>
      </c>
      <c r="G224" s="32">
        <v>0.13</v>
      </c>
      <c r="H224" s="32">
        <v>-3.03</v>
      </c>
      <c r="I224" s="32">
        <v>0.95</v>
      </c>
      <c r="J224" s="34">
        <v>2.88</v>
      </c>
      <c r="K224" s="32">
        <v>3.67</v>
      </c>
      <c r="L224" s="32">
        <v>7.0000000000000007E-2</v>
      </c>
    </row>
    <row r="225" spans="1:12">
      <c r="A225" s="129"/>
      <c r="B225" s="36">
        <v>2018</v>
      </c>
      <c r="C225" s="31" t="s">
        <v>726</v>
      </c>
      <c r="D225" s="31" t="s">
        <v>1323</v>
      </c>
      <c r="E225" s="32" t="s">
        <v>1278</v>
      </c>
      <c r="F225" s="33">
        <v>16946060</v>
      </c>
      <c r="G225" s="32">
        <v>0.13</v>
      </c>
      <c r="H225" s="32">
        <v>-1.78</v>
      </c>
      <c r="I225" s="32">
        <v>0.64</v>
      </c>
      <c r="J225" s="34">
        <v>2.31</v>
      </c>
      <c r="K225" s="32">
        <v>3.36</v>
      </c>
      <c r="L225" s="32">
        <v>7.0000000000000007E-2</v>
      </c>
    </row>
    <row r="226" spans="1:12">
      <c r="A226" s="129">
        <v>31</v>
      </c>
      <c r="B226" s="35">
        <v>2017</v>
      </c>
      <c r="C226" s="31" t="s">
        <v>808</v>
      </c>
      <c r="D226" s="31" t="s">
        <v>1329</v>
      </c>
      <c r="E226" s="32" t="s">
        <v>1278</v>
      </c>
      <c r="F226" s="33">
        <v>19710594</v>
      </c>
      <c r="G226" s="32">
        <v>0.04</v>
      </c>
      <c r="H226" s="32">
        <v>0.09</v>
      </c>
      <c r="I226" s="32">
        <v>0.03</v>
      </c>
      <c r="J226" s="32">
        <v>3.03</v>
      </c>
      <c r="K226" s="32">
        <v>3.39</v>
      </c>
      <c r="L226" s="32">
        <v>0.05</v>
      </c>
    </row>
    <row r="227" spans="1:12">
      <c r="A227" s="129"/>
      <c r="B227" s="36">
        <v>2018</v>
      </c>
      <c r="C227" s="31" t="s">
        <v>775</v>
      </c>
      <c r="D227" s="31" t="s">
        <v>1329</v>
      </c>
      <c r="E227" s="32" t="s">
        <v>1278</v>
      </c>
      <c r="F227" s="33">
        <v>19710594</v>
      </c>
      <c r="G227" s="32">
        <v>0.04</v>
      </c>
      <c r="H227" s="32">
        <v>-5.47</v>
      </c>
      <c r="I227" s="32">
        <v>1.53</v>
      </c>
      <c r="J227" s="32">
        <v>3.58</v>
      </c>
      <c r="K227" s="32">
        <v>3.25</v>
      </c>
      <c r="L227" s="32">
        <v>7.0000000000000007E-2</v>
      </c>
    </row>
    <row r="228" spans="1:12">
      <c r="A228" s="129"/>
      <c r="B228" s="35">
        <v>2017</v>
      </c>
      <c r="C228" s="31" t="s">
        <v>808</v>
      </c>
      <c r="D228" s="31" t="s">
        <v>1330</v>
      </c>
      <c r="E228" s="32" t="s">
        <v>1278</v>
      </c>
      <c r="F228" s="33">
        <v>19710598</v>
      </c>
      <c r="G228" s="32">
        <v>0.04</v>
      </c>
      <c r="H228" s="32">
        <v>0.09</v>
      </c>
      <c r="I228" s="32">
        <v>0.03</v>
      </c>
      <c r="J228" s="32">
        <v>3.03</v>
      </c>
      <c r="K228" s="32">
        <v>3.39</v>
      </c>
      <c r="L228" s="32">
        <v>0.05</v>
      </c>
    </row>
    <row r="229" spans="1:12">
      <c r="A229" s="129"/>
      <c r="B229" s="36">
        <v>2018</v>
      </c>
      <c r="C229" s="31" t="s">
        <v>775</v>
      </c>
      <c r="D229" s="31" t="s">
        <v>1330</v>
      </c>
      <c r="E229" s="32" t="s">
        <v>1278</v>
      </c>
      <c r="F229" s="33">
        <v>19710598</v>
      </c>
      <c r="G229" s="32">
        <v>0.04</v>
      </c>
      <c r="H229" s="32">
        <v>-5.47</v>
      </c>
      <c r="I229" s="32">
        <v>1.53</v>
      </c>
      <c r="J229" s="32">
        <v>3.58</v>
      </c>
      <c r="K229" s="32">
        <v>3.25</v>
      </c>
      <c r="L229" s="32">
        <v>7.0000000000000007E-2</v>
      </c>
    </row>
    <row r="230" spans="1:12">
      <c r="A230" s="129">
        <v>32</v>
      </c>
      <c r="B230" s="36">
        <v>2018</v>
      </c>
      <c r="C230" s="31" t="s">
        <v>791</v>
      </c>
      <c r="D230" s="31" t="s">
        <v>1386</v>
      </c>
      <c r="E230" s="32" t="s">
        <v>1383</v>
      </c>
      <c r="F230" s="33">
        <v>1142359</v>
      </c>
      <c r="G230" s="32">
        <v>0.14000000000000001</v>
      </c>
      <c r="H230" s="32">
        <v>1.81</v>
      </c>
      <c r="I230" s="32">
        <v>0.61</v>
      </c>
      <c r="J230" s="34">
        <v>2.56</v>
      </c>
      <c r="K230" s="32">
        <v>3.22</v>
      </c>
      <c r="L230" s="32">
        <v>7.0000000000000007E-2</v>
      </c>
    </row>
    <row r="231" spans="1:12">
      <c r="A231" s="129"/>
      <c r="B231" s="30">
        <v>2019</v>
      </c>
      <c r="C231" s="31" t="s">
        <v>824</v>
      </c>
      <c r="D231" s="31" t="s">
        <v>1387</v>
      </c>
      <c r="E231" s="32" t="s">
        <v>1383</v>
      </c>
      <c r="F231" s="33">
        <v>1142368</v>
      </c>
      <c r="G231" s="32">
        <v>0.34</v>
      </c>
      <c r="H231" s="32">
        <v>51.72</v>
      </c>
      <c r="I231" s="32">
        <v>15.7</v>
      </c>
      <c r="J231" s="32">
        <v>3.05</v>
      </c>
      <c r="K231" s="34">
        <v>2.94</v>
      </c>
      <c r="L231" s="32">
        <v>0.04</v>
      </c>
    </row>
    <row r="232" spans="1:12">
      <c r="A232" s="129"/>
      <c r="B232" s="36">
        <v>2018</v>
      </c>
      <c r="C232" s="31" t="s">
        <v>791</v>
      </c>
      <c r="D232" s="31" t="s">
        <v>1388</v>
      </c>
      <c r="E232" s="32" t="s">
        <v>1383</v>
      </c>
      <c r="F232" s="33">
        <v>1142407</v>
      </c>
      <c r="G232" s="32">
        <v>0.16</v>
      </c>
      <c r="H232" s="32">
        <v>1.63</v>
      </c>
      <c r="I232" s="32">
        <v>0.55000000000000004</v>
      </c>
      <c r="J232" s="34">
        <v>2.6</v>
      </c>
      <c r="K232" s="32">
        <v>3.2</v>
      </c>
      <c r="L232" s="32">
        <v>7.0000000000000007E-2</v>
      </c>
    </row>
    <row r="233" spans="1:12">
      <c r="A233" s="129"/>
      <c r="B233" s="36">
        <v>2018</v>
      </c>
      <c r="C233" s="31" t="s">
        <v>791</v>
      </c>
      <c r="D233" s="31" t="s">
        <v>1389</v>
      </c>
      <c r="E233" s="32" t="s">
        <v>1383</v>
      </c>
      <c r="F233" s="33">
        <v>1142419</v>
      </c>
      <c r="G233" s="32">
        <v>0.13</v>
      </c>
      <c r="H233" s="32">
        <v>2</v>
      </c>
      <c r="I233" s="32">
        <v>0.63</v>
      </c>
      <c r="J233" s="34">
        <v>2.9</v>
      </c>
      <c r="K233" s="32">
        <v>3.4</v>
      </c>
      <c r="L233" s="32">
        <v>7.0000000000000007E-2</v>
      </c>
    </row>
    <row r="234" spans="1:12">
      <c r="A234" s="129"/>
      <c r="B234" s="36">
        <v>2018</v>
      </c>
      <c r="C234" s="31" t="s">
        <v>775</v>
      </c>
      <c r="D234" s="31" t="s">
        <v>1390</v>
      </c>
      <c r="E234" s="32" t="s">
        <v>1383</v>
      </c>
      <c r="F234" s="33">
        <v>1142541</v>
      </c>
      <c r="G234" s="32">
        <v>0.06</v>
      </c>
      <c r="H234" s="32">
        <v>3.67</v>
      </c>
      <c r="I234" s="32">
        <v>1.25</v>
      </c>
      <c r="J234" s="34">
        <v>2.54</v>
      </c>
      <c r="K234" s="32">
        <v>3.33</v>
      </c>
      <c r="L234" s="32">
        <v>7.0000000000000007E-2</v>
      </c>
    </row>
    <row r="235" spans="1:12">
      <c r="A235" s="129"/>
      <c r="B235" s="36">
        <v>2018</v>
      </c>
      <c r="C235" s="31" t="s">
        <v>775</v>
      </c>
      <c r="D235" s="31" t="s">
        <v>1391</v>
      </c>
      <c r="E235" s="32" t="s">
        <v>1383</v>
      </c>
      <c r="F235" s="33">
        <v>1142548</v>
      </c>
      <c r="G235" s="32">
        <v>0.05</v>
      </c>
      <c r="H235" s="32">
        <v>3.52</v>
      </c>
      <c r="I235" s="32">
        <v>1.27</v>
      </c>
      <c r="J235" s="34">
        <v>2.29</v>
      </c>
      <c r="K235" s="32">
        <v>3.09</v>
      </c>
      <c r="L235" s="32">
        <v>7.0000000000000007E-2</v>
      </c>
    </row>
    <row r="236" spans="1:12">
      <c r="A236" s="129">
        <v>33</v>
      </c>
      <c r="B236" s="35">
        <v>2017</v>
      </c>
      <c r="C236" s="31" t="s">
        <v>808</v>
      </c>
      <c r="D236" s="31" t="s">
        <v>1392</v>
      </c>
      <c r="E236" s="32" t="s">
        <v>1383</v>
      </c>
      <c r="F236" s="33">
        <v>1478243</v>
      </c>
      <c r="G236" s="32">
        <v>0.28000000000000003</v>
      </c>
      <c r="H236" s="32">
        <v>0.03</v>
      </c>
      <c r="I236" s="32">
        <v>0.01</v>
      </c>
      <c r="J236" s="34">
        <v>2.2799999999999998</v>
      </c>
      <c r="K236" s="32">
        <v>3.24</v>
      </c>
      <c r="L236" s="32">
        <v>0.05</v>
      </c>
    </row>
    <row r="237" spans="1:12">
      <c r="A237" s="129"/>
      <c r="B237" s="30">
        <v>2019</v>
      </c>
      <c r="C237" s="31" t="s">
        <v>1718</v>
      </c>
      <c r="D237" s="31" t="s">
        <v>1393</v>
      </c>
      <c r="E237" s="32" t="s">
        <v>1383</v>
      </c>
      <c r="F237" s="33">
        <v>1478306</v>
      </c>
      <c r="G237" s="32">
        <v>0.03</v>
      </c>
      <c r="H237" s="32">
        <v>5.62</v>
      </c>
      <c r="I237" s="32">
        <v>1.77</v>
      </c>
      <c r="J237" s="34">
        <v>2.87</v>
      </c>
      <c r="K237" s="32">
        <v>3.55</v>
      </c>
      <c r="L237" s="32">
        <v>0.06</v>
      </c>
    </row>
    <row r="238" spans="1:12">
      <c r="A238" s="129"/>
      <c r="B238" s="36">
        <v>2018</v>
      </c>
      <c r="C238" s="31" t="s">
        <v>808</v>
      </c>
      <c r="D238" s="31" t="s">
        <v>1394</v>
      </c>
      <c r="E238" s="32" t="s">
        <v>1383</v>
      </c>
      <c r="F238" s="33">
        <v>1507914</v>
      </c>
      <c r="G238" s="32">
        <v>0.06</v>
      </c>
      <c r="H238" s="32">
        <v>-0.11</v>
      </c>
      <c r="I238" s="32">
        <v>0.03</v>
      </c>
      <c r="J238" s="32">
        <v>3.19</v>
      </c>
      <c r="K238" s="32">
        <v>3.02</v>
      </c>
      <c r="L238" s="32">
        <v>7.0000000000000007E-2</v>
      </c>
    </row>
    <row r="239" spans="1:12">
      <c r="A239" s="129"/>
      <c r="B239" s="35">
        <v>2017</v>
      </c>
      <c r="C239" s="31" t="s">
        <v>709</v>
      </c>
      <c r="D239" s="31" t="s">
        <v>1395</v>
      </c>
      <c r="E239" s="32" t="s">
        <v>1383</v>
      </c>
      <c r="F239" s="33">
        <v>1507929</v>
      </c>
      <c r="G239" s="32">
        <v>0.04</v>
      </c>
      <c r="H239" s="32">
        <v>5.34</v>
      </c>
      <c r="I239" s="32">
        <v>1.45</v>
      </c>
      <c r="J239" s="32">
        <v>3.69</v>
      </c>
      <c r="K239" s="32">
        <v>3.66</v>
      </c>
      <c r="L239" s="32">
        <v>0.05</v>
      </c>
    </row>
    <row r="240" spans="1:12">
      <c r="A240" s="129"/>
      <c r="B240" s="30">
        <v>2019</v>
      </c>
      <c r="C240" s="31" t="s">
        <v>808</v>
      </c>
      <c r="D240" s="31" t="s">
        <v>1395</v>
      </c>
      <c r="E240" s="32" t="s">
        <v>1383</v>
      </c>
      <c r="F240" s="33">
        <v>1507929</v>
      </c>
      <c r="G240" s="32">
        <v>0.01</v>
      </c>
      <c r="H240" s="32">
        <v>0.22</v>
      </c>
      <c r="I240" s="32">
        <v>0.06</v>
      </c>
      <c r="J240" s="32">
        <v>3.21</v>
      </c>
      <c r="K240" s="34">
        <v>2.67</v>
      </c>
      <c r="L240" s="32">
        <v>0.04</v>
      </c>
    </row>
    <row r="241" spans="1:12">
      <c r="A241" s="129"/>
      <c r="B241" s="36">
        <v>2018</v>
      </c>
      <c r="C241" s="31" t="s">
        <v>808</v>
      </c>
      <c r="D241" s="31" t="s">
        <v>1396</v>
      </c>
      <c r="E241" s="32" t="s">
        <v>1383</v>
      </c>
      <c r="F241" s="33">
        <v>1507986</v>
      </c>
      <c r="G241" s="32">
        <v>0.06</v>
      </c>
      <c r="H241" s="32">
        <v>-0.11</v>
      </c>
      <c r="I241" s="32">
        <v>0.03</v>
      </c>
      <c r="J241" s="32">
        <v>3.19</v>
      </c>
      <c r="K241" s="32">
        <v>3.02</v>
      </c>
      <c r="L241" s="32">
        <v>7.0000000000000007E-2</v>
      </c>
    </row>
    <row r="242" spans="1:12">
      <c r="A242" s="129"/>
      <c r="B242" s="36">
        <v>2018</v>
      </c>
      <c r="C242" s="31" t="s">
        <v>1719</v>
      </c>
      <c r="D242" s="31" t="s">
        <v>1397</v>
      </c>
      <c r="E242" s="32" t="s">
        <v>1383</v>
      </c>
      <c r="F242" s="33">
        <v>1513800</v>
      </c>
      <c r="G242" s="32">
        <v>0.08</v>
      </c>
      <c r="H242" s="32">
        <v>2.75</v>
      </c>
      <c r="I242" s="32">
        <v>0.76</v>
      </c>
      <c r="J242" s="32">
        <v>3.63</v>
      </c>
      <c r="K242" s="34">
        <v>2.73</v>
      </c>
      <c r="L242" s="32">
        <v>0.05</v>
      </c>
    </row>
    <row r="243" spans="1:12">
      <c r="A243" s="129"/>
      <c r="B243" s="36">
        <v>2018</v>
      </c>
      <c r="C243" s="31" t="s">
        <v>709</v>
      </c>
      <c r="D243" s="31" t="s">
        <v>1397</v>
      </c>
      <c r="E243" s="32" t="s">
        <v>1383</v>
      </c>
      <c r="F243" s="33">
        <v>1513800</v>
      </c>
      <c r="G243" s="32">
        <v>0.08</v>
      </c>
      <c r="H243" s="32">
        <v>3.7</v>
      </c>
      <c r="I243" s="32">
        <v>0.88</v>
      </c>
      <c r="J243" s="32">
        <v>4.83</v>
      </c>
      <c r="K243" s="32">
        <v>3.78</v>
      </c>
      <c r="L243" s="32">
        <v>0.08</v>
      </c>
    </row>
    <row r="244" spans="1:12">
      <c r="A244" s="129">
        <v>34</v>
      </c>
      <c r="B244" s="36">
        <v>2018</v>
      </c>
      <c r="C244" s="31" t="s">
        <v>726</v>
      </c>
      <c r="D244" s="31" t="s">
        <v>1409</v>
      </c>
      <c r="E244" s="32" t="s">
        <v>1383</v>
      </c>
      <c r="F244" s="33">
        <v>14057715</v>
      </c>
      <c r="G244" s="32">
        <v>0.32</v>
      </c>
      <c r="H244" s="32">
        <v>-1.1599999999999999</v>
      </c>
      <c r="I244" s="32">
        <v>0.34</v>
      </c>
      <c r="J244" s="32">
        <v>3.29</v>
      </c>
      <c r="K244" s="34">
        <v>2.31</v>
      </c>
      <c r="L244" s="32">
        <v>0.04</v>
      </c>
    </row>
    <row r="245" spans="1:12">
      <c r="A245" s="129"/>
      <c r="B245" s="35">
        <v>2017</v>
      </c>
      <c r="C245" s="31" t="s">
        <v>808</v>
      </c>
      <c r="D245" s="31" t="s">
        <v>1410</v>
      </c>
      <c r="E245" s="32" t="s">
        <v>1383</v>
      </c>
      <c r="F245" s="33">
        <v>14057771</v>
      </c>
      <c r="G245" s="32">
        <v>0.33</v>
      </c>
      <c r="H245" s="32">
        <v>0.04</v>
      </c>
      <c r="I245" s="32">
        <v>0.01</v>
      </c>
      <c r="J245" s="34">
        <v>2.44</v>
      </c>
      <c r="K245" s="32">
        <v>3.06</v>
      </c>
      <c r="L245" s="32">
        <v>0.04</v>
      </c>
    </row>
    <row r="246" spans="1:12">
      <c r="A246" s="129"/>
      <c r="B246" s="36">
        <v>2018</v>
      </c>
      <c r="C246" s="31" t="s">
        <v>726</v>
      </c>
      <c r="D246" s="31" t="s">
        <v>1410</v>
      </c>
      <c r="E246" s="32" t="s">
        <v>1383</v>
      </c>
      <c r="F246" s="33">
        <v>14057771</v>
      </c>
      <c r="G246" s="32">
        <v>0.34</v>
      </c>
      <c r="H246" s="32">
        <v>-1.07</v>
      </c>
      <c r="I246" s="32">
        <v>0.33</v>
      </c>
      <c r="J246" s="32">
        <v>3.02</v>
      </c>
      <c r="K246" s="34">
        <v>2.14</v>
      </c>
      <c r="L246" s="32">
        <v>0.04</v>
      </c>
    </row>
    <row r="247" spans="1:12">
      <c r="A247" s="129"/>
      <c r="B247" s="36">
        <v>2018</v>
      </c>
      <c r="C247" s="31" t="s">
        <v>726</v>
      </c>
      <c r="D247" s="31" t="s">
        <v>1411</v>
      </c>
      <c r="E247" s="32" t="s">
        <v>1383</v>
      </c>
      <c r="F247" s="33">
        <v>14057773</v>
      </c>
      <c r="G247" s="32">
        <v>0.33</v>
      </c>
      <c r="H247" s="32">
        <v>-1.1100000000000001</v>
      </c>
      <c r="I247" s="32">
        <v>0.33</v>
      </c>
      <c r="J247" s="32">
        <v>3.12</v>
      </c>
      <c r="K247" s="34">
        <v>2.21</v>
      </c>
      <c r="L247" s="32">
        <v>0.04</v>
      </c>
    </row>
    <row r="248" spans="1:12">
      <c r="A248" s="129">
        <v>35</v>
      </c>
      <c r="B248" s="36">
        <v>2018</v>
      </c>
      <c r="C248" s="31" t="s">
        <v>808</v>
      </c>
      <c r="D248" s="31" t="s">
        <v>1440</v>
      </c>
      <c r="E248" s="32" t="s">
        <v>1383</v>
      </c>
      <c r="F248" s="33">
        <v>40577243</v>
      </c>
      <c r="G248" s="32">
        <v>0.36</v>
      </c>
      <c r="H248" s="32">
        <v>0.05</v>
      </c>
      <c r="I248" s="32">
        <v>0.02</v>
      </c>
      <c r="J248" s="34">
        <v>2.23</v>
      </c>
      <c r="K248" s="32">
        <v>3.76</v>
      </c>
      <c r="L248" s="32">
        <v>0.05</v>
      </c>
    </row>
    <row r="249" spans="1:12">
      <c r="A249" s="129"/>
      <c r="B249" s="30">
        <v>2019</v>
      </c>
      <c r="C249" s="31" t="s">
        <v>857</v>
      </c>
      <c r="D249" s="31" t="s">
        <v>1440</v>
      </c>
      <c r="E249" s="32" t="s">
        <v>1383</v>
      </c>
      <c r="F249" s="33">
        <v>40577243</v>
      </c>
      <c r="G249" s="32">
        <v>0.4</v>
      </c>
      <c r="H249" s="32">
        <v>0.05</v>
      </c>
      <c r="I249" s="32">
        <v>0.02</v>
      </c>
      <c r="J249" s="32">
        <v>3.14</v>
      </c>
      <c r="K249" s="34">
        <v>2.7</v>
      </c>
      <c r="L249" s="32">
        <v>0.04</v>
      </c>
    </row>
    <row r="250" spans="1:12">
      <c r="A250" s="129"/>
      <c r="B250" s="30">
        <v>2019</v>
      </c>
      <c r="C250" s="31" t="s">
        <v>808</v>
      </c>
      <c r="D250" s="31" t="s">
        <v>1440</v>
      </c>
      <c r="E250" s="32" t="s">
        <v>1383</v>
      </c>
      <c r="F250" s="33">
        <v>40577243</v>
      </c>
      <c r="G250" s="32">
        <v>0.4</v>
      </c>
      <c r="H250" s="32">
        <v>0.08</v>
      </c>
      <c r="I250" s="32">
        <v>0.02</v>
      </c>
      <c r="J250" s="32">
        <v>3.98</v>
      </c>
      <c r="K250" s="32">
        <v>5.69</v>
      </c>
      <c r="L250" s="32">
        <v>0.1</v>
      </c>
    </row>
    <row r="251" spans="1:12">
      <c r="A251" s="129">
        <v>36</v>
      </c>
      <c r="B251" s="36">
        <v>2018</v>
      </c>
      <c r="C251" s="31" t="s">
        <v>709</v>
      </c>
      <c r="D251" s="31" t="s">
        <v>1465</v>
      </c>
      <c r="E251" s="32" t="s">
        <v>1442</v>
      </c>
      <c r="F251" s="33">
        <v>26072187</v>
      </c>
      <c r="G251" s="32">
        <v>0.05</v>
      </c>
      <c r="H251" s="32">
        <v>-2.75</v>
      </c>
      <c r="I251" s="32">
        <v>1.01</v>
      </c>
      <c r="J251" s="34">
        <v>2.2200000000000002</v>
      </c>
      <c r="K251" s="32">
        <v>3.02</v>
      </c>
      <c r="L251" s="32">
        <v>0.06</v>
      </c>
    </row>
    <row r="252" spans="1:12">
      <c r="A252" s="129"/>
      <c r="B252" s="30">
        <v>2019</v>
      </c>
      <c r="C252" s="31" t="s">
        <v>691</v>
      </c>
      <c r="D252" s="31" t="s">
        <v>1466</v>
      </c>
      <c r="E252" s="32" t="s">
        <v>1442</v>
      </c>
      <c r="F252" s="33">
        <v>26077312</v>
      </c>
      <c r="G252" s="32">
        <v>0.12</v>
      </c>
      <c r="H252" s="32">
        <v>-98.3</v>
      </c>
      <c r="I252" s="32">
        <v>37.36</v>
      </c>
      <c r="J252" s="34">
        <v>2.08</v>
      </c>
      <c r="K252" s="32">
        <v>3.2</v>
      </c>
      <c r="L252" s="32">
        <v>0.05</v>
      </c>
    </row>
    <row r="253" spans="1:12">
      <c r="A253" s="129"/>
      <c r="B253" s="30">
        <v>2019</v>
      </c>
      <c r="C253" s="31" t="s">
        <v>726</v>
      </c>
      <c r="D253" s="31" t="s">
        <v>1466</v>
      </c>
      <c r="E253" s="32" t="s">
        <v>1442</v>
      </c>
      <c r="F253" s="33">
        <v>26077312</v>
      </c>
      <c r="G253" s="32">
        <v>0.12</v>
      </c>
      <c r="H253" s="32">
        <v>-2.35</v>
      </c>
      <c r="I253" s="32">
        <v>0.78</v>
      </c>
      <c r="J253" s="34">
        <v>2.64</v>
      </c>
      <c r="K253" s="32">
        <v>3.84</v>
      </c>
      <c r="L253" s="32">
        <v>0.06</v>
      </c>
    </row>
    <row r="254" spans="1:12">
      <c r="A254" s="129"/>
      <c r="B254" s="30">
        <v>2019</v>
      </c>
      <c r="C254" s="31" t="s">
        <v>691</v>
      </c>
      <c r="D254" s="31" t="s">
        <v>1467</v>
      </c>
      <c r="E254" s="32" t="s">
        <v>1442</v>
      </c>
      <c r="F254" s="33">
        <v>26114270</v>
      </c>
      <c r="G254" s="32">
        <v>0.09</v>
      </c>
      <c r="H254" s="32">
        <v>-156.97</v>
      </c>
      <c r="I254" s="32">
        <v>42.89</v>
      </c>
      <c r="J254" s="32">
        <v>3.67</v>
      </c>
      <c r="K254" s="32">
        <v>4.97</v>
      </c>
      <c r="L254" s="32">
        <v>7.0000000000000007E-2</v>
      </c>
    </row>
    <row r="255" spans="1:12">
      <c r="A255" s="129"/>
      <c r="B255" s="30">
        <v>2019</v>
      </c>
      <c r="C255" s="31" t="s">
        <v>726</v>
      </c>
      <c r="D255" s="31" t="s">
        <v>1467</v>
      </c>
      <c r="E255" s="32" t="s">
        <v>1442</v>
      </c>
      <c r="F255" s="33">
        <v>26114270</v>
      </c>
      <c r="G255" s="32">
        <v>0.09</v>
      </c>
      <c r="H255" s="32">
        <v>-3.55</v>
      </c>
      <c r="I255" s="32">
        <v>0.89</v>
      </c>
      <c r="J255" s="32">
        <v>4.28</v>
      </c>
      <c r="K255" s="32">
        <v>5.62</v>
      </c>
      <c r="L255" s="32">
        <v>0.08</v>
      </c>
    </row>
    <row r="256" spans="1:12">
      <c r="A256" s="129"/>
      <c r="B256" s="30">
        <v>2019</v>
      </c>
      <c r="C256" s="31" t="s">
        <v>824</v>
      </c>
      <c r="D256" s="31" t="s">
        <v>1467</v>
      </c>
      <c r="E256" s="32" t="s">
        <v>1442</v>
      </c>
      <c r="F256" s="33">
        <v>26114270</v>
      </c>
      <c r="G256" s="32">
        <v>0.1</v>
      </c>
      <c r="H256" s="32">
        <v>-113.41</v>
      </c>
      <c r="I256" s="32">
        <v>35.33</v>
      </c>
      <c r="J256" s="34">
        <v>2.92</v>
      </c>
      <c r="K256" s="32">
        <v>3.6</v>
      </c>
      <c r="L256" s="32">
        <v>0.05</v>
      </c>
    </row>
    <row r="257" spans="1:12">
      <c r="A257" s="129"/>
      <c r="B257" s="30">
        <v>2019</v>
      </c>
      <c r="C257" s="31" t="s">
        <v>846</v>
      </c>
      <c r="D257" s="31" t="s">
        <v>1467</v>
      </c>
      <c r="E257" s="32" t="s">
        <v>1442</v>
      </c>
      <c r="F257" s="33">
        <v>26114270</v>
      </c>
      <c r="G257" s="32">
        <v>0.1</v>
      </c>
      <c r="H257" s="32">
        <v>-2.63</v>
      </c>
      <c r="I257" s="32">
        <v>0.82</v>
      </c>
      <c r="J257" s="34">
        <v>2.91</v>
      </c>
      <c r="K257" s="32">
        <v>3.83</v>
      </c>
      <c r="L257" s="32">
        <v>0.06</v>
      </c>
    </row>
    <row r="258" spans="1:12">
      <c r="A258" s="129"/>
      <c r="B258" s="30">
        <v>2019</v>
      </c>
      <c r="C258" s="31" t="s">
        <v>726</v>
      </c>
      <c r="D258" s="31" t="s">
        <v>1468</v>
      </c>
      <c r="E258" s="32" t="s">
        <v>1442</v>
      </c>
      <c r="F258" s="33">
        <v>26119579</v>
      </c>
      <c r="G258" s="32">
        <v>0.12</v>
      </c>
      <c r="H258" s="32">
        <v>-1.94</v>
      </c>
      <c r="I258" s="32">
        <v>0.68</v>
      </c>
      <c r="J258" s="34">
        <v>2.38</v>
      </c>
      <c r="K258" s="32">
        <v>3.31</v>
      </c>
      <c r="L258" s="32">
        <v>0.05</v>
      </c>
    </row>
    <row r="259" spans="1:12">
      <c r="A259" s="129"/>
      <c r="B259" s="30">
        <v>2019</v>
      </c>
      <c r="C259" s="31" t="s">
        <v>691</v>
      </c>
      <c r="D259" s="31" t="s">
        <v>1469</v>
      </c>
      <c r="E259" s="32" t="s">
        <v>1442</v>
      </c>
      <c r="F259" s="33">
        <v>26119615</v>
      </c>
      <c r="G259" s="32">
        <v>0.12</v>
      </c>
      <c r="H259" s="32">
        <v>-89</v>
      </c>
      <c r="I259" s="32">
        <v>33.270000000000003</v>
      </c>
      <c r="J259" s="34">
        <v>2.14</v>
      </c>
      <c r="K259" s="32">
        <v>3.13</v>
      </c>
      <c r="L259" s="32">
        <v>0.04</v>
      </c>
    </row>
    <row r="260" spans="1:12">
      <c r="A260" s="129"/>
      <c r="B260" s="30">
        <v>2019</v>
      </c>
      <c r="C260" s="31" t="s">
        <v>726</v>
      </c>
      <c r="D260" s="31" t="s">
        <v>1469</v>
      </c>
      <c r="E260" s="32" t="s">
        <v>1442</v>
      </c>
      <c r="F260" s="33">
        <v>26119615</v>
      </c>
      <c r="G260" s="32">
        <v>0.12</v>
      </c>
      <c r="H260" s="32">
        <v>-2.0499999999999998</v>
      </c>
      <c r="I260" s="32">
        <v>0.69</v>
      </c>
      <c r="J260" s="34">
        <v>2.54</v>
      </c>
      <c r="K260" s="32">
        <v>3.55</v>
      </c>
      <c r="L260" s="32">
        <v>0.05</v>
      </c>
    </row>
    <row r="261" spans="1:12">
      <c r="A261" s="129">
        <v>37</v>
      </c>
      <c r="B261" s="30">
        <v>2019</v>
      </c>
      <c r="C261" s="31" t="s">
        <v>726</v>
      </c>
      <c r="D261" s="31" t="s">
        <v>1480</v>
      </c>
      <c r="E261" s="32" t="s">
        <v>1442</v>
      </c>
      <c r="F261" s="33">
        <v>32097594</v>
      </c>
      <c r="G261" s="32">
        <v>0.14000000000000001</v>
      </c>
      <c r="H261" s="32">
        <v>2.06</v>
      </c>
      <c r="I261" s="32">
        <v>0.56999999999999995</v>
      </c>
      <c r="J261" s="32">
        <v>3.6</v>
      </c>
      <c r="K261" s="32">
        <v>3.45</v>
      </c>
      <c r="L261" s="32">
        <v>0.05</v>
      </c>
    </row>
    <row r="262" spans="1:12">
      <c r="A262" s="129"/>
      <c r="B262" s="30">
        <v>2019</v>
      </c>
      <c r="C262" s="31" t="s">
        <v>1720</v>
      </c>
      <c r="D262" s="31" t="s">
        <v>1480</v>
      </c>
      <c r="E262" s="32" t="s">
        <v>1442</v>
      </c>
      <c r="F262" s="33">
        <v>32097594</v>
      </c>
      <c r="G262" s="32">
        <v>0.14000000000000001</v>
      </c>
      <c r="H262" s="32">
        <v>-0.06</v>
      </c>
      <c r="I262" s="32">
        <v>0.02</v>
      </c>
      <c r="J262" s="32">
        <v>3.46</v>
      </c>
      <c r="K262" s="34">
        <v>2.2599999999999998</v>
      </c>
      <c r="L262" s="32">
        <v>0.03</v>
      </c>
    </row>
    <row r="263" spans="1:12">
      <c r="A263" s="129"/>
      <c r="B263" s="36">
        <v>2018</v>
      </c>
      <c r="C263" s="31" t="s">
        <v>857</v>
      </c>
      <c r="D263" s="31" t="s">
        <v>1481</v>
      </c>
      <c r="E263" s="32" t="s">
        <v>1442</v>
      </c>
      <c r="F263" s="33">
        <v>32097629</v>
      </c>
      <c r="G263" s="32">
        <v>0.03</v>
      </c>
      <c r="H263" s="32">
        <v>0.13</v>
      </c>
      <c r="I263" s="32">
        <v>0.05</v>
      </c>
      <c r="J263" s="34">
        <v>1.77</v>
      </c>
      <c r="K263" s="32">
        <v>3.54</v>
      </c>
      <c r="L263" s="32">
        <v>7.0000000000000007E-2</v>
      </c>
    </row>
    <row r="264" spans="1:12">
      <c r="A264" s="129"/>
      <c r="B264" s="30">
        <v>2019</v>
      </c>
      <c r="C264" s="31" t="s">
        <v>726</v>
      </c>
      <c r="D264" s="31" t="s">
        <v>1482</v>
      </c>
      <c r="E264" s="32" t="s">
        <v>1442</v>
      </c>
      <c r="F264" s="33">
        <v>32097678</v>
      </c>
      <c r="G264" s="32">
        <v>0.14000000000000001</v>
      </c>
      <c r="H264" s="32">
        <v>2.06</v>
      </c>
      <c r="I264" s="32">
        <v>0.56999999999999995</v>
      </c>
      <c r="J264" s="32">
        <v>3.64</v>
      </c>
      <c r="K264" s="32">
        <v>3.47</v>
      </c>
      <c r="L264" s="32">
        <v>0.05</v>
      </c>
    </row>
    <row r="265" spans="1:12">
      <c r="A265" s="129"/>
      <c r="B265" s="30">
        <v>2019</v>
      </c>
      <c r="C265" s="31" t="s">
        <v>1720</v>
      </c>
      <c r="D265" s="31" t="s">
        <v>1482</v>
      </c>
      <c r="E265" s="32" t="s">
        <v>1442</v>
      </c>
      <c r="F265" s="33">
        <v>32097678</v>
      </c>
      <c r="G265" s="32">
        <v>0.14000000000000001</v>
      </c>
      <c r="H265" s="32">
        <v>-0.06</v>
      </c>
      <c r="I265" s="32">
        <v>0.02</v>
      </c>
      <c r="J265" s="32">
        <v>3.52</v>
      </c>
      <c r="K265" s="34">
        <v>2.2799999999999998</v>
      </c>
      <c r="L265" s="32">
        <v>0.03</v>
      </c>
    </row>
    <row r="266" spans="1:12">
      <c r="A266" s="129"/>
      <c r="B266" s="36">
        <v>2018</v>
      </c>
      <c r="C266" s="31" t="s">
        <v>857</v>
      </c>
      <c r="D266" s="31" t="s">
        <v>1483</v>
      </c>
      <c r="E266" s="32" t="s">
        <v>1442</v>
      </c>
      <c r="F266" s="33">
        <v>32099200</v>
      </c>
      <c r="G266" s="32">
        <v>0.03</v>
      </c>
      <c r="H266" s="32">
        <v>0.12</v>
      </c>
      <c r="I266" s="32">
        <v>0.05</v>
      </c>
      <c r="J266" s="34">
        <v>1.62</v>
      </c>
      <c r="K266" s="32">
        <v>3.37</v>
      </c>
      <c r="L266" s="32">
        <v>7.0000000000000007E-2</v>
      </c>
    </row>
    <row r="267" spans="1:12">
      <c r="A267" s="129"/>
      <c r="B267" s="36">
        <v>2018</v>
      </c>
      <c r="C267" s="31" t="s">
        <v>857</v>
      </c>
      <c r="D267" s="31" t="s">
        <v>1484</v>
      </c>
      <c r="E267" s="32" t="s">
        <v>1442</v>
      </c>
      <c r="F267" s="33">
        <v>32099305</v>
      </c>
      <c r="G267" s="32">
        <v>0.03</v>
      </c>
      <c r="H267" s="32">
        <v>0.12</v>
      </c>
      <c r="I267" s="32">
        <v>0.05</v>
      </c>
      <c r="J267" s="34">
        <v>1.62</v>
      </c>
      <c r="K267" s="32">
        <v>3.37</v>
      </c>
      <c r="L267" s="32">
        <v>7.0000000000000007E-2</v>
      </c>
    </row>
    <row r="268" spans="1:12">
      <c r="A268" s="129">
        <v>38</v>
      </c>
      <c r="B268" s="30">
        <v>2019</v>
      </c>
      <c r="C268" s="31" t="s">
        <v>691</v>
      </c>
      <c r="D268" s="31" t="s">
        <v>1485</v>
      </c>
      <c r="E268" s="32" t="s">
        <v>1442</v>
      </c>
      <c r="F268" s="33">
        <v>32352509</v>
      </c>
      <c r="G268" s="32">
        <v>0.26</v>
      </c>
      <c r="H268" s="32">
        <v>74.25</v>
      </c>
      <c r="I268" s="32">
        <v>22.1</v>
      </c>
      <c r="J268" s="32">
        <v>3.16</v>
      </c>
      <c r="K268" s="34">
        <v>2.38</v>
      </c>
      <c r="L268" s="32">
        <v>0.03</v>
      </c>
    </row>
    <row r="269" spans="1:12">
      <c r="A269" s="129"/>
      <c r="B269" s="30">
        <v>2019</v>
      </c>
      <c r="C269" s="31" t="s">
        <v>726</v>
      </c>
      <c r="D269" s="31" t="s">
        <v>1485</v>
      </c>
      <c r="E269" s="32" t="s">
        <v>1442</v>
      </c>
      <c r="F269" s="33">
        <v>32352509</v>
      </c>
      <c r="G269" s="32">
        <v>0.26</v>
      </c>
      <c r="H269" s="32">
        <v>1.55</v>
      </c>
      <c r="I269" s="32">
        <v>0.46</v>
      </c>
      <c r="J269" s="32">
        <v>3.17</v>
      </c>
      <c r="K269" s="34">
        <v>2.34</v>
      </c>
      <c r="L269" s="32">
        <v>0.03</v>
      </c>
    </row>
    <row r="270" spans="1:12">
      <c r="A270" s="129"/>
      <c r="B270" s="36">
        <v>2018</v>
      </c>
      <c r="C270" s="31" t="s">
        <v>857</v>
      </c>
      <c r="D270" s="31" t="s">
        <v>1486</v>
      </c>
      <c r="E270" s="32" t="s">
        <v>1442</v>
      </c>
      <c r="F270" s="33">
        <v>32356189</v>
      </c>
      <c r="G270" s="32">
        <v>0.1</v>
      </c>
      <c r="H270" s="32">
        <v>0.08</v>
      </c>
      <c r="I270" s="32">
        <v>0.03</v>
      </c>
      <c r="J270" s="34">
        <v>2.37</v>
      </c>
      <c r="K270" s="32">
        <v>3.48</v>
      </c>
      <c r="L270" s="32">
        <v>7.0000000000000007E-2</v>
      </c>
    </row>
    <row r="271" spans="1:12">
      <c r="A271" s="129">
        <v>39</v>
      </c>
      <c r="B271" s="36">
        <v>2018</v>
      </c>
      <c r="C271" s="31" t="s">
        <v>758</v>
      </c>
      <c r="D271" s="31" t="s">
        <v>1502</v>
      </c>
      <c r="E271" s="32" t="s">
        <v>1488</v>
      </c>
      <c r="F271" s="33">
        <v>17566702</v>
      </c>
      <c r="G271" s="32">
        <v>0.35</v>
      </c>
      <c r="H271" s="32">
        <v>48.1</v>
      </c>
      <c r="I271" s="32">
        <v>14.68</v>
      </c>
      <c r="J271" s="32">
        <v>3.05</v>
      </c>
      <c r="K271" s="34">
        <v>2.21</v>
      </c>
      <c r="L271" s="32">
        <v>0.05</v>
      </c>
    </row>
    <row r="272" spans="1:12">
      <c r="A272" s="129"/>
      <c r="B272" s="36">
        <v>2018</v>
      </c>
      <c r="C272" s="31" t="s">
        <v>791</v>
      </c>
      <c r="D272" s="31" t="s">
        <v>1502</v>
      </c>
      <c r="E272" s="32" t="s">
        <v>1488</v>
      </c>
      <c r="F272" s="33">
        <v>17566702</v>
      </c>
      <c r="G272" s="32">
        <v>0.35</v>
      </c>
      <c r="H272" s="32">
        <v>1.91</v>
      </c>
      <c r="I272" s="32">
        <v>0.48</v>
      </c>
      <c r="J272" s="32">
        <v>4.38</v>
      </c>
      <c r="K272" s="32">
        <v>3.43</v>
      </c>
      <c r="L272" s="32">
        <v>0.08</v>
      </c>
    </row>
    <row r="273" spans="1:12">
      <c r="A273" s="129"/>
      <c r="B273" s="30">
        <v>2019</v>
      </c>
      <c r="C273" s="31" t="s">
        <v>808</v>
      </c>
      <c r="D273" s="31" t="s">
        <v>1502</v>
      </c>
      <c r="E273" s="32" t="s">
        <v>1488</v>
      </c>
      <c r="F273" s="33">
        <v>17566702</v>
      </c>
      <c r="G273" s="32">
        <v>0.38</v>
      </c>
      <c r="H273" s="32">
        <v>7.0000000000000007E-2</v>
      </c>
      <c r="I273" s="32">
        <v>0.02</v>
      </c>
      <c r="J273" s="32">
        <v>3.9</v>
      </c>
      <c r="K273" s="34">
        <v>2.91</v>
      </c>
      <c r="L273" s="32">
        <v>0.05</v>
      </c>
    </row>
    <row r="274" spans="1:12">
      <c r="A274" s="129">
        <v>40</v>
      </c>
      <c r="B274" s="35">
        <v>2017</v>
      </c>
      <c r="C274" s="31" t="s">
        <v>691</v>
      </c>
      <c r="D274" s="31" t="s">
        <v>1507</v>
      </c>
      <c r="E274" s="32" t="s">
        <v>1488</v>
      </c>
      <c r="F274" s="33">
        <v>20162376</v>
      </c>
      <c r="G274" s="32">
        <v>0.18</v>
      </c>
      <c r="H274" s="32">
        <v>105.91</v>
      </c>
      <c r="I274" s="32">
        <v>32.340000000000003</v>
      </c>
      <c r="J274" s="32">
        <v>3.01</v>
      </c>
      <c r="K274" s="34">
        <v>2.57</v>
      </c>
      <c r="L274" s="32">
        <v>0.03</v>
      </c>
    </row>
    <row r="275" spans="1:12">
      <c r="A275" s="129"/>
      <c r="B275" s="30">
        <v>2019</v>
      </c>
      <c r="C275" s="31" t="s">
        <v>808</v>
      </c>
      <c r="D275" s="31" t="s">
        <v>1507</v>
      </c>
      <c r="E275" s="32" t="s">
        <v>1488</v>
      </c>
      <c r="F275" s="33">
        <v>20162376</v>
      </c>
      <c r="G275" s="32">
        <v>0.13</v>
      </c>
      <c r="H275" s="32">
        <v>0.08</v>
      </c>
      <c r="I275" s="32">
        <v>0.02</v>
      </c>
      <c r="J275" s="32">
        <v>3.47</v>
      </c>
      <c r="K275" s="32">
        <v>3.21</v>
      </c>
      <c r="L275" s="32">
        <v>0.05</v>
      </c>
    </row>
    <row r="276" spans="1:12">
      <c r="A276" s="129">
        <v>41</v>
      </c>
      <c r="B276" s="35">
        <v>2017</v>
      </c>
      <c r="C276" s="31" t="s">
        <v>709</v>
      </c>
      <c r="D276" s="31" t="s">
        <v>1526</v>
      </c>
      <c r="E276" s="32" t="s">
        <v>1488</v>
      </c>
      <c r="F276" s="33">
        <v>38869323</v>
      </c>
      <c r="G276" s="32">
        <v>0.06</v>
      </c>
      <c r="H276" s="32">
        <v>-4.75</v>
      </c>
      <c r="I276" s="32">
        <v>1.42</v>
      </c>
      <c r="J276" s="32">
        <v>3.11</v>
      </c>
      <c r="K276" s="32">
        <v>3.97</v>
      </c>
      <c r="L276" s="32">
        <v>0.05</v>
      </c>
    </row>
    <row r="277" spans="1:12">
      <c r="A277" s="129"/>
      <c r="B277" s="30">
        <v>2019</v>
      </c>
      <c r="C277" s="31" t="s">
        <v>1719</v>
      </c>
      <c r="D277" s="31" t="s">
        <v>1526</v>
      </c>
      <c r="E277" s="32" t="s">
        <v>1488</v>
      </c>
      <c r="F277" s="33">
        <v>38869323</v>
      </c>
      <c r="G277" s="32">
        <v>0.04</v>
      </c>
      <c r="H277" s="32">
        <v>-4.7</v>
      </c>
      <c r="I277" s="32">
        <v>1.33</v>
      </c>
      <c r="J277" s="32">
        <v>3.45</v>
      </c>
      <c r="K277" s="32">
        <v>3.81</v>
      </c>
      <c r="L277" s="32">
        <v>0.06</v>
      </c>
    </row>
    <row r="278" spans="1:12">
      <c r="A278" s="129"/>
      <c r="B278" s="30">
        <v>2019</v>
      </c>
      <c r="C278" s="31" t="s">
        <v>709</v>
      </c>
      <c r="D278" s="31" t="s">
        <v>1526</v>
      </c>
      <c r="E278" s="32" t="s">
        <v>1488</v>
      </c>
      <c r="F278" s="33">
        <v>38869323</v>
      </c>
      <c r="G278" s="32">
        <v>0.04</v>
      </c>
      <c r="H278" s="32">
        <v>-5.1100000000000003</v>
      </c>
      <c r="I278" s="32">
        <v>1.45</v>
      </c>
      <c r="J278" s="32">
        <v>3.43</v>
      </c>
      <c r="K278" s="32">
        <v>3.84</v>
      </c>
      <c r="L278" s="32">
        <v>0.06</v>
      </c>
    </row>
    <row r="279" spans="1:12">
      <c r="A279" s="129">
        <v>42</v>
      </c>
      <c r="B279" s="35">
        <v>2017</v>
      </c>
      <c r="C279" s="31" t="s">
        <v>791</v>
      </c>
      <c r="D279" s="31" t="s">
        <v>1551</v>
      </c>
      <c r="E279" s="32" t="s">
        <v>1531</v>
      </c>
      <c r="F279" s="33">
        <v>20433109</v>
      </c>
      <c r="G279" s="32">
        <v>0.03</v>
      </c>
      <c r="H279" s="32">
        <v>-1.78</v>
      </c>
      <c r="I279" s="32">
        <v>0.52</v>
      </c>
      <c r="J279" s="32">
        <v>3.28</v>
      </c>
      <c r="K279" s="34">
        <v>1.96</v>
      </c>
      <c r="L279" s="32">
        <v>0.03</v>
      </c>
    </row>
    <row r="280" spans="1:12">
      <c r="A280" s="129"/>
      <c r="B280" s="30">
        <v>2019</v>
      </c>
      <c r="C280" s="31" t="s">
        <v>808</v>
      </c>
      <c r="D280" s="31" t="s">
        <v>1551</v>
      </c>
      <c r="E280" s="32" t="s">
        <v>1531</v>
      </c>
      <c r="F280" s="33">
        <v>20433109</v>
      </c>
      <c r="G280" s="32">
        <v>0.03</v>
      </c>
      <c r="H280" s="32">
        <v>-0.11</v>
      </c>
      <c r="I280" s="32">
        <v>0.03</v>
      </c>
      <c r="J280" s="32">
        <v>3.54</v>
      </c>
      <c r="K280" s="32">
        <v>3.16</v>
      </c>
      <c r="L280" s="32">
        <v>0.05</v>
      </c>
    </row>
    <row r="281" spans="1:12">
      <c r="A281" s="129">
        <v>43</v>
      </c>
      <c r="B281" s="30">
        <v>2019</v>
      </c>
      <c r="C281" s="31" t="s">
        <v>1720</v>
      </c>
      <c r="D281" s="31" t="s">
        <v>1564</v>
      </c>
      <c r="E281" s="32" t="s">
        <v>1531</v>
      </c>
      <c r="F281" s="33">
        <v>29490445</v>
      </c>
      <c r="G281" s="32">
        <v>0.1</v>
      </c>
      <c r="H281" s="32">
        <v>0.06</v>
      </c>
      <c r="I281" s="32">
        <v>0.02</v>
      </c>
      <c r="J281" s="34">
        <v>2.54</v>
      </c>
      <c r="K281" s="32">
        <v>3.4</v>
      </c>
      <c r="L281" s="32">
        <v>0.05</v>
      </c>
    </row>
    <row r="282" spans="1:12">
      <c r="A282" s="129"/>
      <c r="B282" s="35">
        <v>2017</v>
      </c>
      <c r="C282" s="31" t="s">
        <v>808</v>
      </c>
      <c r="D282" s="31" t="s">
        <v>1565</v>
      </c>
      <c r="E282" s="32" t="s">
        <v>1531</v>
      </c>
      <c r="F282" s="33">
        <v>29512164</v>
      </c>
      <c r="G282" s="32">
        <v>0.01</v>
      </c>
      <c r="H282" s="32">
        <v>0.22</v>
      </c>
      <c r="I282" s="32">
        <v>0.05</v>
      </c>
      <c r="J282" s="32">
        <v>5.04</v>
      </c>
      <c r="K282" s="32">
        <v>5.39</v>
      </c>
      <c r="L282" s="32">
        <v>0.08</v>
      </c>
    </row>
    <row r="283" spans="1:12">
      <c r="A283" s="129"/>
      <c r="B283" s="30">
        <v>2019</v>
      </c>
      <c r="C283" s="31" t="s">
        <v>1719</v>
      </c>
      <c r="D283" s="31" t="s">
        <v>1565</v>
      </c>
      <c r="E283" s="32" t="s">
        <v>1531</v>
      </c>
      <c r="F283" s="33">
        <v>29512164</v>
      </c>
      <c r="G283" s="32">
        <v>0.01</v>
      </c>
      <c r="H283" s="32">
        <v>7.17</v>
      </c>
      <c r="I283" s="32">
        <v>1.92</v>
      </c>
      <c r="J283" s="32">
        <v>3.81</v>
      </c>
      <c r="K283" s="32">
        <v>3.41</v>
      </c>
      <c r="L283" s="32">
        <v>0.05</v>
      </c>
    </row>
    <row r="284" spans="1:12">
      <c r="A284" s="129"/>
      <c r="B284" s="30">
        <v>2019</v>
      </c>
      <c r="C284" s="31" t="s">
        <v>709</v>
      </c>
      <c r="D284" s="31" t="s">
        <v>1565</v>
      </c>
      <c r="E284" s="32" t="s">
        <v>1531</v>
      </c>
      <c r="F284" s="33">
        <v>29512164</v>
      </c>
      <c r="G284" s="32">
        <v>0.01</v>
      </c>
      <c r="H284" s="32">
        <v>7.56</v>
      </c>
      <c r="I284" s="32">
        <v>2.09</v>
      </c>
      <c r="J284" s="32">
        <v>3.6</v>
      </c>
      <c r="K284" s="32">
        <v>3.31</v>
      </c>
      <c r="L284" s="32">
        <v>0.05</v>
      </c>
    </row>
    <row r="285" spans="1:12">
      <c r="A285" s="129"/>
      <c r="B285" s="30">
        <v>2019</v>
      </c>
      <c r="C285" s="31" t="s">
        <v>857</v>
      </c>
      <c r="D285" s="31" t="s">
        <v>1565</v>
      </c>
      <c r="E285" s="32" t="s">
        <v>1531</v>
      </c>
      <c r="F285" s="33">
        <v>29512164</v>
      </c>
      <c r="G285" s="32">
        <v>0.01</v>
      </c>
      <c r="H285" s="32">
        <v>0.19</v>
      </c>
      <c r="I285" s="32">
        <v>0.05</v>
      </c>
      <c r="J285" s="32">
        <v>4.0999999999999996</v>
      </c>
      <c r="K285" s="32">
        <v>3.91</v>
      </c>
      <c r="L285" s="32">
        <v>0.06</v>
      </c>
    </row>
    <row r="286" spans="1:12">
      <c r="A286" s="129">
        <v>44</v>
      </c>
      <c r="B286" s="36">
        <v>2018</v>
      </c>
      <c r="C286" s="31" t="s">
        <v>808</v>
      </c>
      <c r="D286" s="31" t="s">
        <v>1576</v>
      </c>
      <c r="E286" s="32" t="s">
        <v>1531</v>
      </c>
      <c r="F286" s="33">
        <v>32826347</v>
      </c>
      <c r="G286" s="32">
        <v>0.44</v>
      </c>
      <c r="H286" s="32">
        <v>0.06</v>
      </c>
      <c r="I286" s="32">
        <v>0.01</v>
      </c>
      <c r="J286" s="32">
        <v>4.17</v>
      </c>
      <c r="K286" s="32">
        <v>4.13</v>
      </c>
      <c r="L286" s="32">
        <v>0.09</v>
      </c>
    </row>
    <row r="287" spans="1:12">
      <c r="A287" s="129"/>
      <c r="B287" s="30">
        <v>2019</v>
      </c>
      <c r="C287" s="31" t="s">
        <v>808</v>
      </c>
      <c r="D287" s="31" t="s">
        <v>1576</v>
      </c>
      <c r="E287" s="32" t="s">
        <v>1531</v>
      </c>
      <c r="F287" s="33">
        <v>32826347</v>
      </c>
      <c r="G287" s="32">
        <v>0.47</v>
      </c>
      <c r="H287" s="32">
        <v>0.05</v>
      </c>
      <c r="I287" s="32">
        <v>0.01</v>
      </c>
      <c r="J287" s="32">
        <v>3.03</v>
      </c>
      <c r="K287" s="32">
        <v>3.18</v>
      </c>
      <c r="L287" s="32">
        <v>0.05</v>
      </c>
    </row>
    <row r="288" spans="1:12">
      <c r="A288" s="129">
        <v>45</v>
      </c>
      <c r="B288" s="35">
        <v>2017</v>
      </c>
      <c r="C288" s="31" t="s">
        <v>691</v>
      </c>
      <c r="D288" s="31" t="s">
        <v>1579</v>
      </c>
      <c r="E288" s="32" t="s">
        <v>1531</v>
      </c>
      <c r="F288" s="33">
        <v>35608927</v>
      </c>
      <c r="G288" s="32">
        <v>0.09</v>
      </c>
      <c r="H288" s="32">
        <v>137.54</v>
      </c>
      <c r="I288" s="32">
        <v>43.18</v>
      </c>
      <c r="J288" s="34">
        <v>2.87</v>
      </c>
      <c r="K288" s="32">
        <v>4.09</v>
      </c>
      <c r="L288" s="32">
        <v>0.05</v>
      </c>
    </row>
    <row r="289" spans="1:12">
      <c r="A289" s="129"/>
      <c r="B289" s="35">
        <v>2017</v>
      </c>
      <c r="C289" s="31" t="s">
        <v>709</v>
      </c>
      <c r="D289" s="31" t="s">
        <v>1579</v>
      </c>
      <c r="E289" s="32" t="s">
        <v>1531</v>
      </c>
      <c r="F289" s="33">
        <v>35608927</v>
      </c>
      <c r="G289" s="32">
        <v>0.09</v>
      </c>
      <c r="H289" s="32">
        <v>2.93</v>
      </c>
      <c r="I289" s="32">
        <v>1.1000000000000001</v>
      </c>
      <c r="J289" s="34">
        <v>2.13</v>
      </c>
      <c r="K289" s="32">
        <v>3.25</v>
      </c>
      <c r="L289" s="32">
        <v>0.04</v>
      </c>
    </row>
    <row r="290" spans="1:12">
      <c r="A290" s="129"/>
      <c r="B290" s="35">
        <v>2017</v>
      </c>
      <c r="C290" s="31" t="s">
        <v>726</v>
      </c>
      <c r="D290" s="31" t="s">
        <v>1579</v>
      </c>
      <c r="E290" s="32" t="s">
        <v>1531</v>
      </c>
      <c r="F290" s="33">
        <v>35608927</v>
      </c>
      <c r="G290" s="32">
        <v>0.09</v>
      </c>
      <c r="H290" s="32">
        <v>2.72</v>
      </c>
      <c r="I290" s="32">
        <v>0.88</v>
      </c>
      <c r="J290" s="34">
        <v>2.71</v>
      </c>
      <c r="K290" s="32">
        <v>3.71</v>
      </c>
      <c r="L290" s="32">
        <v>0.05</v>
      </c>
    </row>
    <row r="291" spans="1:12">
      <c r="A291" s="129"/>
      <c r="B291" s="30">
        <v>2019</v>
      </c>
      <c r="C291" s="31" t="s">
        <v>791</v>
      </c>
      <c r="D291" s="31" t="s">
        <v>1579</v>
      </c>
      <c r="E291" s="32" t="s">
        <v>1531</v>
      </c>
      <c r="F291" s="33">
        <v>35608927</v>
      </c>
      <c r="G291" s="32">
        <v>7.0000000000000007E-2</v>
      </c>
      <c r="H291" s="32">
        <v>-1.92</v>
      </c>
      <c r="I291" s="32">
        <v>0.55000000000000004</v>
      </c>
      <c r="J291" s="32">
        <v>3.41</v>
      </c>
      <c r="K291" s="32">
        <v>3.51</v>
      </c>
      <c r="L291" s="32">
        <v>0.06</v>
      </c>
    </row>
    <row r="292" spans="1:12">
      <c r="A292" s="129">
        <v>46</v>
      </c>
      <c r="B292" s="35">
        <v>2017</v>
      </c>
      <c r="C292" s="31" t="s">
        <v>1720</v>
      </c>
      <c r="D292" s="31" t="s">
        <v>1625</v>
      </c>
      <c r="E292" s="32" t="s">
        <v>1593</v>
      </c>
      <c r="F292" s="33">
        <v>26700009</v>
      </c>
      <c r="G292" s="32">
        <v>7.0000000000000007E-2</v>
      </c>
      <c r="H292" s="32">
        <v>-0.15</v>
      </c>
      <c r="I292" s="32">
        <v>0.04</v>
      </c>
      <c r="J292" s="32">
        <v>3.56</v>
      </c>
      <c r="K292" s="32">
        <v>3.12</v>
      </c>
      <c r="L292" s="32">
        <v>0.04</v>
      </c>
    </row>
    <row r="293" spans="1:12">
      <c r="A293" s="129"/>
      <c r="B293" s="35">
        <v>2017</v>
      </c>
      <c r="C293" s="31" t="s">
        <v>1720</v>
      </c>
      <c r="D293" s="31" t="s">
        <v>1626</v>
      </c>
      <c r="E293" s="32" t="s">
        <v>1593</v>
      </c>
      <c r="F293" s="33">
        <v>26700041</v>
      </c>
      <c r="G293" s="32">
        <v>7.0000000000000007E-2</v>
      </c>
      <c r="H293" s="32">
        <v>-0.15</v>
      </c>
      <c r="I293" s="32">
        <v>0.04</v>
      </c>
      <c r="J293" s="32">
        <v>3.56</v>
      </c>
      <c r="K293" s="32">
        <v>3.12</v>
      </c>
      <c r="L293" s="32">
        <v>0.04</v>
      </c>
    </row>
    <row r="294" spans="1:12">
      <c r="A294" s="129"/>
      <c r="B294" s="35">
        <v>2017</v>
      </c>
      <c r="C294" s="31" t="s">
        <v>1720</v>
      </c>
      <c r="D294" s="31" t="s">
        <v>1627</v>
      </c>
      <c r="E294" s="32" t="s">
        <v>1593</v>
      </c>
      <c r="F294" s="33">
        <v>26700105</v>
      </c>
      <c r="G294" s="32">
        <v>0.09</v>
      </c>
      <c r="H294" s="32">
        <v>-0.14000000000000001</v>
      </c>
      <c r="I294" s="32">
        <v>0.04</v>
      </c>
      <c r="J294" s="32">
        <v>3.43</v>
      </c>
      <c r="K294" s="32">
        <v>3.03</v>
      </c>
      <c r="L294" s="32">
        <v>0.04</v>
      </c>
    </row>
    <row r="295" spans="1:12">
      <c r="A295" s="129"/>
      <c r="B295" s="36">
        <v>2018</v>
      </c>
      <c r="C295" s="31" t="s">
        <v>857</v>
      </c>
      <c r="D295" s="31" t="s">
        <v>1628</v>
      </c>
      <c r="E295" s="32" t="s">
        <v>1593</v>
      </c>
      <c r="F295" s="33">
        <v>26721040</v>
      </c>
      <c r="G295" s="32">
        <v>0.05</v>
      </c>
      <c r="H295" s="32">
        <v>-0.08</v>
      </c>
      <c r="I295" s="32">
        <v>0.03</v>
      </c>
      <c r="J295" s="32">
        <v>3.07</v>
      </c>
      <c r="K295" s="34">
        <v>2.4300000000000002</v>
      </c>
      <c r="L295" s="32">
        <v>0.05</v>
      </c>
    </row>
    <row r="296" spans="1:12">
      <c r="A296" s="129">
        <v>47</v>
      </c>
      <c r="B296" s="35">
        <v>2017</v>
      </c>
      <c r="C296" s="31" t="s">
        <v>808</v>
      </c>
      <c r="D296" s="31" t="s">
        <v>1657</v>
      </c>
      <c r="E296" s="32" t="s">
        <v>1656</v>
      </c>
      <c r="F296" s="33">
        <v>625237</v>
      </c>
      <c r="G296" s="32">
        <v>0.04</v>
      </c>
      <c r="H296" s="32">
        <v>0.09</v>
      </c>
      <c r="I296" s="32">
        <v>0.03</v>
      </c>
      <c r="J296" s="34">
        <v>2.19</v>
      </c>
      <c r="K296" s="32">
        <v>3.13</v>
      </c>
      <c r="L296" s="32">
        <v>0.04</v>
      </c>
    </row>
    <row r="297" spans="1:12">
      <c r="A297" s="129"/>
      <c r="B297" s="30">
        <v>2019</v>
      </c>
      <c r="C297" s="31" t="s">
        <v>791</v>
      </c>
      <c r="D297" s="31" t="s">
        <v>1657</v>
      </c>
      <c r="E297" s="32" t="s">
        <v>1656</v>
      </c>
      <c r="F297" s="33">
        <v>625237</v>
      </c>
      <c r="G297" s="32">
        <v>0.04</v>
      </c>
      <c r="H297" s="32">
        <v>2.25</v>
      </c>
      <c r="I297" s="32">
        <v>0.69</v>
      </c>
      <c r="J297" s="34">
        <v>2.98</v>
      </c>
      <c r="K297" s="32">
        <v>3.04</v>
      </c>
      <c r="L297" s="32">
        <v>0.05</v>
      </c>
    </row>
    <row r="298" spans="1:12">
      <c r="A298" s="129"/>
      <c r="B298" s="30">
        <v>2019</v>
      </c>
      <c r="C298" s="31" t="s">
        <v>808</v>
      </c>
      <c r="D298" s="31" t="s">
        <v>1657</v>
      </c>
      <c r="E298" s="32" t="s">
        <v>1656</v>
      </c>
      <c r="F298" s="33">
        <v>625237</v>
      </c>
      <c r="G298" s="32">
        <v>0.04</v>
      </c>
      <c r="H298" s="32">
        <v>0.13</v>
      </c>
      <c r="I298" s="32">
        <v>0.05</v>
      </c>
      <c r="J298" s="34">
        <v>2.5299999999999998</v>
      </c>
      <c r="K298" s="32">
        <v>3</v>
      </c>
      <c r="L298" s="32">
        <v>0.05</v>
      </c>
    </row>
    <row r="299" spans="1:12">
      <c r="A299" s="129"/>
      <c r="B299" s="36">
        <v>2018</v>
      </c>
      <c r="C299" s="31" t="s">
        <v>1720</v>
      </c>
      <c r="D299" s="31" t="s">
        <v>1658</v>
      </c>
      <c r="E299" s="32" t="s">
        <v>1656</v>
      </c>
      <c r="F299" s="33">
        <v>625320</v>
      </c>
      <c r="G299" s="32">
        <v>0.22</v>
      </c>
      <c r="H299" s="32">
        <v>0.08</v>
      </c>
      <c r="I299" s="32">
        <v>0.02</v>
      </c>
      <c r="J299" s="32">
        <v>3.25</v>
      </c>
      <c r="K299" s="32">
        <v>3.61</v>
      </c>
      <c r="L299" s="32">
        <v>7.0000000000000007E-2</v>
      </c>
    </row>
    <row r="300" spans="1:12">
      <c r="A300" s="129">
        <v>48</v>
      </c>
      <c r="B300" s="30">
        <v>2019</v>
      </c>
      <c r="C300" s="31" t="s">
        <v>857</v>
      </c>
      <c r="D300" s="31" t="s">
        <v>1660</v>
      </c>
      <c r="E300" s="32" t="s">
        <v>1656</v>
      </c>
      <c r="F300" s="33">
        <v>1192434</v>
      </c>
      <c r="G300" s="32">
        <v>0.28999999999999998</v>
      </c>
      <c r="H300" s="32">
        <v>0.04</v>
      </c>
      <c r="I300" s="32">
        <v>0.01</v>
      </c>
      <c r="J300" s="32">
        <v>3.12</v>
      </c>
      <c r="K300" s="34">
        <v>2.71</v>
      </c>
      <c r="L300" s="32">
        <v>0.04</v>
      </c>
    </row>
    <row r="301" spans="1:12">
      <c r="A301" s="129"/>
      <c r="B301" s="30">
        <v>2019</v>
      </c>
      <c r="C301" s="31" t="s">
        <v>857</v>
      </c>
      <c r="D301" s="31" t="s">
        <v>1661</v>
      </c>
      <c r="E301" s="32" t="s">
        <v>1656</v>
      </c>
      <c r="F301" s="33">
        <v>1192437</v>
      </c>
      <c r="G301" s="32">
        <v>0.28999999999999998</v>
      </c>
      <c r="H301" s="32">
        <v>0.04</v>
      </c>
      <c r="I301" s="32">
        <v>0.01</v>
      </c>
      <c r="J301" s="32">
        <v>3.12</v>
      </c>
      <c r="K301" s="34">
        <v>2.71</v>
      </c>
      <c r="L301" s="32">
        <v>0.04</v>
      </c>
    </row>
    <row r="302" spans="1:12">
      <c r="A302" s="129"/>
      <c r="B302" s="36">
        <v>2018</v>
      </c>
      <c r="C302" s="31" t="s">
        <v>1720</v>
      </c>
      <c r="D302" s="31" t="s">
        <v>1662</v>
      </c>
      <c r="E302" s="32" t="s">
        <v>1656</v>
      </c>
      <c r="F302" s="33">
        <v>1192549</v>
      </c>
      <c r="G302" s="32">
        <v>0.12</v>
      </c>
      <c r="H302" s="32">
        <v>-0.08</v>
      </c>
      <c r="I302" s="32">
        <v>0.02</v>
      </c>
      <c r="J302" s="32">
        <v>3.63</v>
      </c>
      <c r="K302" s="34">
        <v>2.96</v>
      </c>
      <c r="L302" s="32">
        <v>0.06</v>
      </c>
    </row>
    <row r="303" spans="1:12">
      <c r="A303" s="129"/>
      <c r="B303" s="30">
        <v>2019</v>
      </c>
      <c r="C303" s="31" t="s">
        <v>857</v>
      </c>
      <c r="D303" s="31" t="s">
        <v>1662</v>
      </c>
      <c r="E303" s="32" t="s">
        <v>1656</v>
      </c>
      <c r="F303" s="33">
        <v>1192549</v>
      </c>
      <c r="G303" s="32">
        <v>0.15</v>
      </c>
      <c r="H303" s="32">
        <v>-0.06</v>
      </c>
      <c r="I303" s="32">
        <v>0.02</v>
      </c>
      <c r="J303" s="32">
        <v>3.12</v>
      </c>
      <c r="K303" s="34">
        <v>2.52</v>
      </c>
      <c r="L303" s="32">
        <v>0.04</v>
      </c>
    </row>
    <row r="304" spans="1:12">
      <c r="A304" s="129"/>
      <c r="B304" s="36">
        <v>2018</v>
      </c>
      <c r="C304" s="31" t="s">
        <v>1720</v>
      </c>
      <c r="D304" s="31" t="s">
        <v>1663</v>
      </c>
      <c r="E304" s="32" t="s">
        <v>1656</v>
      </c>
      <c r="F304" s="33">
        <v>1192591</v>
      </c>
      <c r="G304" s="32">
        <v>0.12</v>
      </c>
      <c r="H304" s="32">
        <v>-0.08</v>
      </c>
      <c r="I304" s="32">
        <v>0.02</v>
      </c>
      <c r="J304" s="32">
        <v>3.63</v>
      </c>
      <c r="K304" s="34">
        <v>2.96</v>
      </c>
      <c r="L304" s="32">
        <v>0.06</v>
      </c>
    </row>
    <row r="305" spans="1:12">
      <c r="A305" s="129"/>
      <c r="B305" s="30">
        <v>2019</v>
      </c>
      <c r="C305" s="31" t="s">
        <v>857</v>
      </c>
      <c r="D305" s="31" t="s">
        <v>1663</v>
      </c>
      <c r="E305" s="32" t="s">
        <v>1656</v>
      </c>
      <c r="F305" s="33">
        <v>1192591</v>
      </c>
      <c r="G305" s="32">
        <v>0.15</v>
      </c>
      <c r="H305" s="32">
        <v>-0.06</v>
      </c>
      <c r="I305" s="32">
        <v>0.02</v>
      </c>
      <c r="J305" s="32">
        <v>3.12</v>
      </c>
      <c r="K305" s="34">
        <v>2.09</v>
      </c>
      <c r="L305" s="32">
        <v>0.03</v>
      </c>
    </row>
    <row r="306" spans="1:12">
      <c r="A306" s="129">
        <v>49</v>
      </c>
      <c r="B306" s="35">
        <v>2017</v>
      </c>
      <c r="C306" s="31" t="s">
        <v>709</v>
      </c>
      <c r="D306" s="31" t="s">
        <v>1674</v>
      </c>
      <c r="E306" s="32" t="s">
        <v>1656</v>
      </c>
      <c r="F306" s="33">
        <v>9061145</v>
      </c>
      <c r="G306" s="32">
        <v>0.03</v>
      </c>
      <c r="H306" s="32">
        <v>-6.49</v>
      </c>
      <c r="I306" s="32">
        <v>1.96</v>
      </c>
      <c r="J306" s="32">
        <v>3.08</v>
      </c>
      <c r="K306" s="32">
        <v>3.37</v>
      </c>
      <c r="L306" s="32">
        <v>0.04</v>
      </c>
    </row>
    <row r="307" spans="1:12">
      <c r="A307" s="129"/>
      <c r="B307" s="35">
        <v>2017</v>
      </c>
      <c r="C307" s="31" t="s">
        <v>691</v>
      </c>
      <c r="D307" s="31" t="s">
        <v>1674</v>
      </c>
      <c r="E307" s="32" t="s">
        <v>1656</v>
      </c>
      <c r="F307" s="33">
        <v>9061145</v>
      </c>
      <c r="G307" s="32">
        <v>0.03</v>
      </c>
      <c r="H307" s="32">
        <v>-206.01</v>
      </c>
      <c r="I307" s="32">
        <v>76.900000000000006</v>
      </c>
      <c r="J307" s="34">
        <v>2.15</v>
      </c>
      <c r="K307" s="32">
        <v>3.18</v>
      </c>
      <c r="L307" s="32">
        <v>0.04</v>
      </c>
    </row>
    <row r="308" spans="1:12">
      <c r="A308" s="129"/>
      <c r="B308" s="35">
        <v>2017</v>
      </c>
      <c r="C308" s="31" t="s">
        <v>726</v>
      </c>
      <c r="D308" s="31" t="s">
        <v>1674</v>
      </c>
      <c r="E308" s="32" t="s">
        <v>1656</v>
      </c>
      <c r="F308" s="33">
        <v>9061145</v>
      </c>
      <c r="G308" s="32">
        <v>0.03</v>
      </c>
      <c r="H308" s="32">
        <v>-3.86</v>
      </c>
      <c r="I308" s="32">
        <v>1.57</v>
      </c>
      <c r="J308" s="34">
        <v>1.86</v>
      </c>
      <c r="K308" s="32">
        <v>3.24</v>
      </c>
      <c r="L308" s="32">
        <v>0.04</v>
      </c>
    </row>
    <row r="309" spans="1:12">
      <c r="A309" s="129"/>
      <c r="B309" s="36">
        <v>2018</v>
      </c>
      <c r="C309" s="31" t="s">
        <v>1719</v>
      </c>
      <c r="D309" s="31" t="s">
        <v>1675</v>
      </c>
      <c r="E309" s="32" t="s">
        <v>1656</v>
      </c>
      <c r="F309" s="33">
        <v>9064926</v>
      </c>
      <c r="G309" s="32">
        <v>0.09</v>
      </c>
      <c r="H309" s="32">
        <v>-1.87</v>
      </c>
      <c r="I309" s="32">
        <v>0.56999999999999995</v>
      </c>
      <c r="J309" s="32">
        <v>3.03</v>
      </c>
      <c r="K309" s="34">
        <v>2.89</v>
      </c>
      <c r="L309" s="32">
        <v>0.06</v>
      </c>
    </row>
    <row r="310" spans="1:12">
      <c r="A310" s="129">
        <v>50</v>
      </c>
      <c r="B310" s="36">
        <v>2018</v>
      </c>
      <c r="C310" s="31" t="s">
        <v>857</v>
      </c>
      <c r="D310" s="31" t="s">
        <v>1686</v>
      </c>
      <c r="E310" s="32" t="s">
        <v>1656</v>
      </c>
      <c r="F310" s="33">
        <v>21907364</v>
      </c>
      <c r="G310" s="32">
        <v>0.12</v>
      </c>
      <c r="H310" s="32">
        <v>7.0000000000000007E-2</v>
      </c>
      <c r="I310" s="32">
        <v>0.03</v>
      </c>
      <c r="J310" s="34">
        <v>2</v>
      </c>
      <c r="K310" s="32">
        <v>3.57</v>
      </c>
      <c r="L310" s="32">
        <v>7.0000000000000007E-2</v>
      </c>
    </row>
    <row r="311" spans="1:12">
      <c r="A311" s="129"/>
      <c r="B311" s="30">
        <v>2019</v>
      </c>
      <c r="C311" s="31" t="s">
        <v>808</v>
      </c>
      <c r="D311" s="31" t="s">
        <v>1687</v>
      </c>
      <c r="E311" s="32" t="s">
        <v>1656</v>
      </c>
      <c r="F311" s="33">
        <v>21907377</v>
      </c>
      <c r="G311" s="32">
        <v>0.03</v>
      </c>
      <c r="H311" s="32">
        <v>0.23</v>
      </c>
      <c r="I311" s="32">
        <v>7.0000000000000007E-2</v>
      </c>
      <c r="J311" s="32">
        <v>3.41</v>
      </c>
      <c r="K311" s="32">
        <v>3.46</v>
      </c>
      <c r="L311" s="32">
        <v>0.06</v>
      </c>
    </row>
    <row r="312" spans="1:12">
      <c r="A312" s="129"/>
      <c r="B312" s="36">
        <v>2018</v>
      </c>
      <c r="C312" s="31" t="s">
        <v>1720</v>
      </c>
      <c r="D312" s="31" t="s">
        <v>1688</v>
      </c>
      <c r="E312" s="32" t="s">
        <v>1656</v>
      </c>
      <c r="F312" s="33">
        <v>21978318</v>
      </c>
      <c r="G312" s="32">
        <v>0.04</v>
      </c>
      <c r="H312" s="32">
        <v>0.1</v>
      </c>
      <c r="I312" s="32">
        <v>0.04</v>
      </c>
      <c r="J312" s="34">
        <v>1.87</v>
      </c>
      <c r="K312" s="32">
        <v>3.15</v>
      </c>
      <c r="L312" s="32">
        <v>0.06</v>
      </c>
    </row>
    <row r="313" spans="1:12">
      <c r="A313" s="129">
        <v>51</v>
      </c>
      <c r="B313" s="36">
        <v>2018</v>
      </c>
      <c r="C313" s="31" t="s">
        <v>726</v>
      </c>
      <c r="D313" s="31" t="s">
        <v>1689</v>
      </c>
      <c r="E313" s="32" t="s">
        <v>1656</v>
      </c>
      <c r="F313" s="33">
        <v>22142775</v>
      </c>
      <c r="G313" s="32">
        <v>0.06</v>
      </c>
      <c r="H313" s="32">
        <v>-2.04</v>
      </c>
      <c r="I313" s="32">
        <v>0.78</v>
      </c>
      <c r="J313" s="34">
        <v>2.0699999999999998</v>
      </c>
      <c r="K313" s="32">
        <v>3.91</v>
      </c>
      <c r="L313" s="32">
        <v>0.08</v>
      </c>
    </row>
    <row r="314" spans="1:12">
      <c r="A314" s="129"/>
      <c r="B314" s="36">
        <v>2018</v>
      </c>
      <c r="C314" s="31" t="s">
        <v>857</v>
      </c>
      <c r="D314" s="31" t="s">
        <v>1689</v>
      </c>
      <c r="E314" s="32" t="s">
        <v>1656</v>
      </c>
      <c r="F314" s="33">
        <v>22142775</v>
      </c>
      <c r="G314" s="32">
        <v>0.06</v>
      </c>
      <c r="H314" s="32">
        <v>0.09</v>
      </c>
      <c r="I314" s="32">
        <v>0.04</v>
      </c>
      <c r="J314" s="34">
        <v>1.7</v>
      </c>
      <c r="K314" s="32">
        <v>3.85</v>
      </c>
      <c r="L314" s="32">
        <v>0.08</v>
      </c>
    </row>
    <row r="315" spans="1:12">
      <c r="A315" s="129"/>
      <c r="B315" s="36">
        <v>2018</v>
      </c>
      <c r="C315" s="31" t="s">
        <v>1720</v>
      </c>
      <c r="D315" s="31" t="s">
        <v>1689</v>
      </c>
      <c r="E315" s="32" t="s">
        <v>1656</v>
      </c>
      <c r="F315" s="33">
        <v>22142775</v>
      </c>
      <c r="G315" s="32">
        <v>0.06</v>
      </c>
      <c r="H315" s="32">
        <v>0.09</v>
      </c>
      <c r="I315" s="32">
        <v>0.04</v>
      </c>
      <c r="J315" s="34">
        <v>1.62</v>
      </c>
      <c r="K315" s="32">
        <v>4.04</v>
      </c>
      <c r="L315" s="32">
        <v>0.08</v>
      </c>
    </row>
    <row r="316" spans="1:12">
      <c r="A316" s="129"/>
      <c r="B316" s="35">
        <v>2017</v>
      </c>
      <c r="C316" s="31" t="s">
        <v>1720</v>
      </c>
      <c r="D316" s="31" t="s">
        <v>1690</v>
      </c>
      <c r="E316" s="32" t="s">
        <v>1656</v>
      </c>
      <c r="F316" s="33">
        <v>22144045</v>
      </c>
      <c r="G316" s="32">
        <v>0.03</v>
      </c>
      <c r="H316" s="32">
        <v>0.18</v>
      </c>
      <c r="I316" s="32">
        <v>0.06</v>
      </c>
      <c r="J316" s="34">
        <v>2.97</v>
      </c>
      <c r="K316" s="32">
        <v>3.96</v>
      </c>
      <c r="L316" s="32">
        <v>0.05</v>
      </c>
    </row>
    <row r="317" spans="1:12">
      <c r="A317" s="129"/>
      <c r="B317" s="36">
        <v>2018</v>
      </c>
      <c r="C317" s="31" t="s">
        <v>709</v>
      </c>
      <c r="D317" s="31" t="s">
        <v>1690</v>
      </c>
      <c r="E317" s="32" t="s">
        <v>1656</v>
      </c>
      <c r="F317" s="33">
        <v>22144045</v>
      </c>
      <c r="G317" s="32">
        <v>0.04</v>
      </c>
      <c r="H317" s="32">
        <v>4.84</v>
      </c>
      <c r="I317" s="32">
        <v>1.31</v>
      </c>
      <c r="J317" s="32">
        <v>3.78</v>
      </c>
      <c r="K317" s="32">
        <v>3.18</v>
      </c>
      <c r="L317" s="32">
        <v>0.06</v>
      </c>
    </row>
    <row r="318" spans="1:12">
      <c r="A318" s="129"/>
      <c r="B318" s="36">
        <v>2018</v>
      </c>
      <c r="C318" s="31" t="s">
        <v>1720</v>
      </c>
      <c r="D318" s="31" t="s">
        <v>1690</v>
      </c>
      <c r="E318" s="32" t="s">
        <v>1656</v>
      </c>
      <c r="F318" s="33">
        <v>22144045</v>
      </c>
      <c r="G318" s="32">
        <v>0.04</v>
      </c>
      <c r="H318" s="32">
        <v>0.13</v>
      </c>
      <c r="I318" s="32">
        <v>0.05</v>
      </c>
      <c r="J318" s="34">
        <v>1.92</v>
      </c>
      <c r="K318" s="32">
        <v>4.04</v>
      </c>
      <c r="L318" s="32">
        <v>0.08</v>
      </c>
    </row>
    <row r="319" spans="1:12">
      <c r="A319" s="129">
        <v>52</v>
      </c>
      <c r="B319" s="36">
        <v>2018</v>
      </c>
      <c r="C319" s="31" t="s">
        <v>824</v>
      </c>
      <c r="D319" s="31" t="s">
        <v>1694</v>
      </c>
      <c r="E319" s="32" t="s">
        <v>1656</v>
      </c>
      <c r="F319" s="33">
        <v>27621549</v>
      </c>
      <c r="G319" s="32">
        <v>0.04</v>
      </c>
      <c r="H319" s="32">
        <v>130.51</v>
      </c>
      <c r="I319" s="32">
        <v>37.21</v>
      </c>
      <c r="J319" s="32">
        <v>3.43</v>
      </c>
      <c r="K319" s="32">
        <v>4.1399999999999997</v>
      </c>
      <c r="L319" s="32">
        <v>0.08</v>
      </c>
    </row>
    <row r="320" spans="1:12">
      <c r="A320" s="129"/>
      <c r="B320" s="36">
        <v>2018</v>
      </c>
      <c r="C320" s="31" t="s">
        <v>846</v>
      </c>
      <c r="D320" s="31" t="s">
        <v>1694</v>
      </c>
      <c r="E320" s="32" t="s">
        <v>1656</v>
      </c>
      <c r="F320" s="33">
        <v>27621549</v>
      </c>
      <c r="G320" s="32">
        <v>0.04</v>
      </c>
      <c r="H320" s="32">
        <v>3.21</v>
      </c>
      <c r="I320" s="32">
        <v>1</v>
      </c>
      <c r="J320" s="34">
        <v>2.92</v>
      </c>
      <c r="K320" s="32">
        <v>3.68</v>
      </c>
      <c r="L320" s="32">
        <v>7.0000000000000007E-2</v>
      </c>
    </row>
    <row r="321" spans="1:12">
      <c r="A321" s="129"/>
      <c r="B321" s="36">
        <v>2018</v>
      </c>
      <c r="C321" s="31" t="s">
        <v>691</v>
      </c>
      <c r="D321" s="31" t="s">
        <v>1694</v>
      </c>
      <c r="E321" s="32" t="s">
        <v>1656</v>
      </c>
      <c r="F321" s="33">
        <v>27621549</v>
      </c>
      <c r="G321" s="32">
        <v>0.04</v>
      </c>
      <c r="H321" s="32">
        <v>122.62</v>
      </c>
      <c r="I321" s="32">
        <v>43.23</v>
      </c>
      <c r="J321" s="34">
        <v>2.37</v>
      </c>
      <c r="K321" s="32">
        <v>3.06</v>
      </c>
      <c r="L321" s="32">
        <v>0.06</v>
      </c>
    </row>
    <row r="322" spans="1:12">
      <c r="A322" s="129"/>
      <c r="B322" s="36">
        <v>2018</v>
      </c>
      <c r="C322" s="31" t="s">
        <v>758</v>
      </c>
      <c r="D322" s="31" t="s">
        <v>1694</v>
      </c>
      <c r="E322" s="32" t="s">
        <v>1656</v>
      </c>
      <c r="F322" s="33">
        <v>27621549</v>
      </c>
      <c r="G322" s="32">
        <v>0.04</v>
      </c>
      <c r="H322" s="32">
        <v>134.96</v>
      </c>
      <c r="I322" s="32">
        <v>55.43</v>
      </c>
      <c r="J322" s="34">
        <v>1.84</v>
      </c>
      <c r="K322" s="32">
        <v>3.52</v>
      </c>
      <c r="L322" s="32">
        <v>0.08</v>
      </c>
    </row>
    <row r="323" spans="1:12">
      <c r="A323" s="129"/>
      <c r="B323" s="36">
        <v>2018</v>
      </c>
      <c r="C323" s="31" t="s">
        <v>791</v>
      </c>
      <c r="D323" s="31" t="s">
        <v>1694</v>
      </c>
      <c r="E323" s="32" t="s">
        <v>1656</v>
      </c>
      <c r="F323" s="33">
        <v>27621549</v>
      </c>
      <c r="G323" s="32">
        <v>0.04</v>
      </c>
      <c r="H323" s="32">
        <v>4.76</v>
      </c>
      <c r="I323" s="32">
        <v>1.8</v>
      </c>
      <c r="J323" s="34">
        <v>2.1</v>
      </c>
      <c r="K323" s="32">
        <v>4.03</v>
      </c>
      <c r="L323" s="32">
        <v>0.09</v>
      </c>
    </row>
    <row r="324" spans="1:12">
      <c r="A324" s="129"/>
      <c r="B324" s="30">
        <v>2019</v>
      </c>
      <c r="C324" s="31" t="s">
        <v>846</v>
      </c>
      <c r="D324" s="31" t="s">
        <v>1694</v>
      </c>
      <c r="E324" s="32" t="s">
        <v>1656</v>
      </c>
      <c r="F324" s="33">
        <v>27621549</v>
      </c>
      <c r="G324" s="32">
        <v>0.04</v>
      </c>
      <c r="H324" s="32">
        <v>4.05</v>
      </c>
      <c r="I324" s="32">
        <v>1.22</v>
      </c>
      <c r="J324" s="32">
        <v>3.08</v>
      </c>
      <c r="K324" s="34">
        <v>2.78</v>
      </c>
      <c r="L324" s="32">
        <v>0.04</v>
      </c>
    </row>
  </sheetData>
  <mergeCells count="64">
    <mergeCell ref="A310:A312"/>
    <mergeCell ref="A313:A318"/>
    <mergeCell ref="A319:A324"/>
    <mergeCell ref="A296:A299"/>
    <mergeCell ref="A300:A305"/>
    <mergeCell ref="A306:A309"/>
    <mergeCell ref="A286:A287"/>
    <mergeCell ref="A288:A291"/>
    <mergeCell ref="A292:A295"/>
    <mergeCell ref="A276:A278"/>
    <mergeCell ref="A279:A280"/>
    <mergeCell ref="A281:A285"/>
    <mergeCell ref="A268:A270"/>
    <mergeCell ref="A271:A273"/>
    <mergeCell ref="A274:A275"/>
    <mergeCell ref="A248:A250"/>
    <mergeCell ref="A251:A260"/>
    <mergeCell ref="A261:A267"/>
    <mergeCell ref="A230:A235"/>
    <mergeCell ref="A236:A243"/>
    <mergeCell ref="A244:A247"/>
    <mergeCell ref="A207:A209"/>
    <mergeCell ref="A210:A225"/>
    <mergeCell ref="A226:A229"/>
    <mergeCell ref="A192:A198"/>
    <mergeCell ref="A199:A204"/>
    <mergeCell ref="A205:A206"/>
    <mergeCell ref="A182:A183"/>
    <mergeCell ref="A184:A186"/>
    <mergeCell ref="A187:A191"/>
    <mergeCell ref="A169:A172"/>
    <mergeCell ref="A173:A177"/>
    <mergeCell ref="A178:A181"/>
    <mergeCell ref="A117:A120"/>
    <mergeCell ref="A121:A161"/>
    <mergeCell ref="A162:A168"/>
    <mergeCell ref="A109:A111"/>
    <mergeCell ref="A112:A113"/>
    <mergeCell ref="A114:A116"/>
    <mergeCell ref="A54:A56"/>
    <mergeCell ref="A57:A75"/>
    <mergeCell ref="A76:A94"/>
    <mergeCell ref="A95:A108"/>
    <mergeCell ref="A42:A44"/>
    <mergeCell ref="A45:A51"/>
    <mergeCell ref="A52:A53"/>
    <mergeCell ref="A28:A31"/>
    <mergeCell ref="A32:A37"/>
    <mergeCell ref="A38:A41"/>
    <mergeCell ref="A16:A21"/>
    <mergeCell ref="A22:A25"/>
    <mergeCell ref="A26:A27"/>
    <mergeCell ref="F14:F15"/>
    <mergeCell ref="G14:G15"/>
    <mergeCell ref="H14:H15"/>
    <mergeCell ref="A1:L3"/>
    <mergeCell ref="I14:I15"/>
    <mergeCell ref="J14:K14"/>
    <mergeCell ref="L14:L15"/>
    <mergeCell ref="A14:A15"/>
    <mergeCell ref="B14:B15"/>
    <mergeCell ref="C14:C15"/>
    <mergeCell ref="D14:D15"/>
    <mergeCell ref="E14:E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4AD8F-4772-476B-B91A-0724BD3367E7}">
  <dimension ref="A1:I58"/>
  <sheetViews>
    <sheetView zoomScaleNormal="100" workbookViewId="0">
      <selection sqref="A1:H3"/>
    </sheetView>
  </sheetViews>
  <sheetFormatPr defaultRowHeight="15"/>
  <cols>
    <col min="1" max="1" width="9.28515625" customWidth="1"/>
    <col min="2" max="2" width="9" customWidth="1"/>
    <col min="3" max="4" width="11.7109375" customWidth="1"/>
    <col min="5" max="5" width="11.28515625" customWidth="1"/>
    <col min="6" max="6" width="9.28515625" customWidth="1"/>
    <col min="7" max="8" width="11.7109375" customWidth="1"/>
    <col min="9" max="9" width="11.28515625" customWidth="1"/>
  </cols>
  <sheetData>
    <row r="1" spans="1:9" ht="14.65" customHeight="1">
      <c r="A1" s="127" t="s">
        <v>3881</v>
      </c>
      <c r="B1" s="127"/>
      <c r="C1" s="127"/>
      <c r="D1" s="127"/>
      <c r="E1" s="127"/>
      <c r="F1" s="127"/>
      <c r="G1" s="127"/>
      <c r="H1" s="127"/>
      <c r="I1" s="52"/>
    </row>
    <row r="2" spans="1:9">
      <c r="A2" s="127"/>
      <c r="B2" s="127"/>
      <c r="C2" s="127"/>
      <c r="D2" s="127"/>
      <c r="E2" s="127"/>
      <c r="F2" s="127"/>
      <c r="G2" s="127"/>
      <c r="H2" s="127"/>
      <c r="I2" s="52"/>
    </row>
    <row r="3" spans="1:9">
      <c r="A3" s="127"/>
      <c r="B3" s="127"/>
      <c r="C3" s="127"/>
      <c r="D3" s="127"/>
      <c r="E3" s="127"/>
      <c r="F3" s="127"/>
      <c r="G3" s="127"/>
      <c r="H3" s="127"/>
      <c r="I3" s="52"/>
    </row>
    <row r="5" spans="1:9">
      <c r="A5" s="130" t="s">
        <v>1721</v>
      </c>
      <c r="B5" s="131"/>
      <c r="C5" s="131"/>
      <c r="D5" s="132"/>
      <c r="E5" s="130" t="s">
        <v>1722</v>
      </c>
      <c r="F5" s="131"/>
      <c r="G5" s="131"/>
      <c r="H5" s="132"/>
    </row>
    <row r="6" spans="1:9">
      <c r="A6" s="40" t="s">
        <v>1723</v>
      </c>
      <c r="B6" s="40" t="s">
        <v>1714</v>
      </c>
      <c r="C6" s="40" t="s">
        <v>1724</v>
      </c>
      <c r="D6" s="40" t="s">
        <v>1725</v>
      </c>
      <c r="E6" s="89" t="s">
        <v>1723</v>
      </c>
      <c r="F6" s="89" t="s">
        <v>1714</v>
      </c>
      <c r="G6" s="40" t="s">
        <v>1724</v>
      </c>
      <c r="H6" s="40" t="s">
        <v>1725</v>
      </c>
    </row>
    <row r="7" spans="1:9">
      <c r="A7" s="86">
        <v>1</v>
      </c>
      <c r="B7" s="87" t="s">
        <v>1161</v>
      </c>
      <c r="C7" s="86">
        <v>2741518</v>
      </c>
      <c r="D7" s="86">
        <v>2741563</v>
      </c>
      <c r="E7" s="88">
        <v>15</v>
      </c>
      <c r="F7" s="88" t="s">
        <v>1161</v>
      </c>
      <c r="G7" s="86">
        <v>2508332</v>
      </c>
      <c r="H7" s="86">
        <v>2508377</v>
      </c>
      <c r="I7" s="90"/>
    </row>
    <row r="8" spans="1:9">
      <c r="A8" s="86">
        <v>2</v>
      </c>
      <c r="B8" s="87" t="s">
        <v>1161</v>
      </c>
      <c r="C8" s="86">
        <v>13211733</v>
      </c>
      <c r="D8" s="86">
        <v>13211792</v>
      </c>
      <c r="E8" s="88">
        <v>16</v>
      </c>
      <c r="F8" s="88" t="s">
        <v>1161</v>
      </c>
      <c r="G8" s="86">
        <v>11117294</v>
      </c>
      <c r="H8" s="86">
        <v>11117353</v>
      </c>
      <c r="I8" s="90"/>
    </row>
    <row r="9" spans="1:9">
      <c r="A9" s="86">
        <v>3</v>
      </c>
      <c r="B9" s="87" t="s">
        <v>1161</v>
      </c>
      <c r="C9" s="86">
        <v>19264323</v>
      </c>
      <c r="D9" s="86">
        <v>19266017</v>
      </c>
      <c r="E9" s="88">
        <v>4</v>
      </c>
      <c r="F9" s="88" t="s">
        <v>917</v>
      </c>
      <c r="G9" s="86">
        <v>61514856</v>
      </c>
      <c r="H9" s="86">
        <v>61513162</v>
      </c>
      <c r="I9" s="90"/>
    </row>
    <row r="10" spans="1:9">
      <c r="A10" s="86">
        <v>4</v>
      </c>
      <c r="B10" s="87" t="s">
        <v>1161</v>
      </c>
      <c r="C10" s="86">
        <v>25988928</v>
      </c>
      <c r="D10" s="86">
        <v>25989021</v>
      </c>
      <c r="E10" s="88">
        <v>17</v>
      </c>
      <c r="F10" s="88" t="s">
        <v>1161</v>
      </c>
      <c r="G10" s="86">
        <v>15081505</v>
      </c>
      <c r="H10" s="86">
        <v>15081460</v>
      </c>
      <c r="I10" s="90"/>
    </row>
    <row r="11" spans="1:9">
      <c r="A11" s="86">
        <v>5</v>
      </c>
      <c r="B11" s="87" t="s">
        <v>1161</v>
      </c>
      <c r="C11" s="86">
        <v>32594173</v>
      </c>
      <c r="D11" s="86">
        <v>32792982</v>
      </c>
      <c r="E11" s="88">
        <v>18</v>
      </c>
      <c r="F11" s="88" t="s">
        <v>1161</v>
      </c>
      <c r="G11" s="86">
        <v>21898667</v>
      </c>
      <c r="H11" s="86">
        <v>22090298</v>
      </c>
      <c r="I11" s="90"/>
    </row>
    <row r="12" spans="1:9">
      <c r="A12" s="86">
        <v>6</v>
      </c>
      <c r="B12" s="87" t="s">
        <v>1161</v>
      </c>
      <c r="C12" s="86">
        <v>33078063</v>
      </c>
      <c r="D12" s="86">
        <v>33117755</v>
      </c>
      <c r="E12" s="88">
        <v>19</v>
      </c>
      <c r="F12" s="88" t="s">
        <v>1161</v>
      </c>
      <c r="G12" s="86">
        <v>22353232</v>
      </c>
      <c r="H12" s="86">
        <v>22392759</v>
      </c>
      <c r="I12" s="90"/>
    </row>
    <row r="13" spans="1:9">
      <c r="A13" s="86">
        <v>7</v>
      </c>
      <c r="B13" s="87" t="s">
        <v>1161</v>
      </c>
      <c r="C13" s="133">
        <v>36327843</v>
      </c>
      <c r="D13" s="134"/>
      <c r="E13" s="88">
        <v>20</v>
      </c>
      <c r="F13" s="88" t="s">
        <v>1161</v>
      </c>
      <c r="G13" s="133">
        <v>26433304</v>
      </c>
      <c r="H13" s="134"/>
      <c r="I13" s="90"/>
    </row>
    <row r="14" spans="1:9">
      <c r="A14" s="86">
        <v>8</v>
      </c>
      <c r="B14" s="87" t="s">
        <v>1161</v>
      </c>
      <c r="C14" s="86">
        <v>45924750</v>
      </c>
      <c r="D14" s="86">
        <v>45926441</v>
      </c>
      <c r="E14" s="88">
        <v>8</v>
      </c>
      <c r="F14" s="88" t="s">
        <v>917</v>
      </c>
      <c r="G14" s="86">
        <v>90026017</v>
      </c>
      <c r="H14" s="86">
        <v>90024326</v>
      </c>
      <c r="I14" s="90"/>
    </row>
    <row r="15" spans="1:9">
      <c r="A15" s="86">
        <v>9</v>
      </c>
      <c r="B15" s="87" t="s">
        <v>1228</v>
      </c>
      <c r="C15" s="86">
        <v>1168872</v>
      </c>
      <c r="D15" s="86">
        <v>1177317</v>
      </c>
      <c r="E15" s="88">
        <v>21</v>
      </c>
      <c r="F15" s="88" t="s">
        <v>1228</v>
      </c>
      <c r="G15" s="86">
        <v>1410548</v>
      </c>
      <c r="H15" s="86">
        <v>1419010</v>
      </c>
      <c r="I15" s="90"/>
    </row>
    <row r="16" spans="1:9">
      <c r="A16" s="86">
        <v>10</v>
      </c>
      <c r="B16" s="87" t="s">
        <v>1228</v>
      </c>
      <c r="C16" s="133">
        <v>6398745</v>
      </c>
      <c r="D16" s="134"/>
      <c r="E16" s="88">
        <v>7</v>
      </c>
      <c r="F16" s="88" t="s">
        <v>917</v>
      </c>
      <c r="G16" s="133">
        <v>88234765</v>
      </c>
      <c r="H16" s="134"/>
      <c r="I16" s="90"/>
    </row>
    <row r="17" spans="1:9">
      <c r="A17" s="86">
        <v>11</v>
      </c>
      <c r="B17" s="87" t="s">
        <v>1228</v>
      </c>
      <c r="C17" s="86">
        <v>34302652</v>
      </c>
      <c r="D17" s="86">
        <v>34302849</v>
      </c>
      <c r="E17" s="88">
        <v>11</v>
      </c>
      <c r="F17" s="88" t="s">
        <v>917</v>
      </c>
      <c r="G17" s="86">
        <v>118245144</v>
      </c>
      <c r="H17" s="86">
        <v>118245341</v>
      </c>
      <c r="I17" s="90"/>
    </row>
    <row r="18" spans="1:9">
      <c r="A18" s="86">
        <v>11</v>
      </c>
      <c r="B18" s="87" t="s">
        <v>1228</v>
      </c>
      <c r="C18" s="86">
        <v>34405672</v>
      </c>
      <c r="D18" s="86">
        <v>34405748</v>
      </c>
      <c r="E18" s="88">
        <v>12</v>
      </c>
      <c r="F18" s="88" t="s">
        <v>917</v>
      </c>
      <c r="G18" s="86">
        <v>118344875</v>
      </c>
      <c r="H18" s="86">
        <v>118344941</v>
      </c>
      <c r="I18" s="90"/>
    </row>
    <row r="19" spans="1:9">
      <c r="A19" s="86">
        <v>11</v>
      </c>
      <c r="B19" s="87" t="s">
        <v>1228</v>
      </c>
      <c r="C19" s="86">
        <v>34425755</v>
      </c>
      <c r="D19" s="86">
        <v>34425835</v>
      </c>
      <c r="E19" s="88">
        <v>13</v>
      </c>
      <c r="F19" s="88" t="s">
        <v>917</v>
      </c>
      <c r="G19" s="86">
        <v>118364681</v>
      </c>
      <c r="H19" s="86">
        <v>118364761</v>
      </c>
      <c r="I19" s="90"/>
    </row>
    <row r="20" spans="1:9">
      <c r="A20" s="86">
        <v>12</v>
      </c>
      <c r="B20" s="87" t="s">
        <v>1228</v>
      </c>
      <c r="C20" s="86">
        <v>35457838</v>
      </c>
      <c r="D20" s="86">
        <v>35457902</v>
      </c>
      <c r="E20" s="88">
        <v>22</v>
      </c>
      <c r="F20" s="88" t="s">
        <v>1228</v>
      </c>
      <c r="G20" s="86">
        <v>24035391</v>
      </c>
      <c r="H20" s="86">
        <v>24035327</v>
      </c>
      <c r="I20" s="90"/>
    </row>
    <row r="21" spans="1:9">
      <c r="A21" s="86">
        <v>13</v>
      </c>
      <c r="B21" s="87" t="s">
        <v>1228</v>
      </c>
      <c r="C21" s="133">
        <v>44885796</v>
      </c>
      <c r="D21" s="134"/>
      <c r="E21" s="88">
        <v>23</v>
      </c>
      <c r="F21" s="88" t="s">
        <v>1228</v>
      </c>
      <c r="G21" s="133">
        <v>25031037</v>
      </c>
      <c r="H21" s="134"/>
      <c r="I21" s="90"/>
    </row>
    <row r="22" spans="1:9">
      <c r="A22" s="86">
        <v>14</v>
      </c>
      <c r="B22" s="87" t="s">
        <v>1228</v>
      </c>
      <c r="C22" s="133">
        <v>62999526</v>
      </c>
      <c r="D22" s="134"/>
      <c r="E22" s="88">
        <v>29</v>
      </c>
      <c r="F22" s="88" t="s">
        <v>1278</v>
      </c>
      <c r="G22" s="133">
        <v>11403850</v>
      </c>
      <c r="H22" s="134"/>
      <c r="I22" s="90"/>
    </row>
    <row r="23" spans="1:9">
      <c r="A23" s="86">
        <v>15</v>
      </c>
      <c r="B23" s="87" t="s">
        <v>1228</v>
      </c>
      <c r="C23" s="133">
        <v>65395714</v>
      </c>
      <c r="D23" s="134"/>
      <c r="E23" s="88">
        <v>24</v>
      </c>
      <c r="F23" s="88" t="s">
        <v>1228</v>
      </c>
      <c r="G23" s="133">
        <v>41884716</v>
      </c>
      <c r="H23" s="134"/>
      <c r="I23" s="90"/>
    </row>
    <row r="24" spans="1:9">
      <c r="A24" s="86">
        <v>16</v>
      </c>
      <c r="B24" s="87" t="s">
        <v>1278</v>
      </c>
      <c r="C24" s="133">
        <v>2117433</v>
      </c>
      <c r="D24" s="134"/>
      <c r="E24" s="88">
        <v>25</v>
      </c>
      <c r="F24" s="88" t="s">
        <v>1278</v>
      </c>
      <c r="G24" s="133">
        <v>1763045</v>
      </c>
      <c r="H24" s="134"/>
      <c r="I24" s="90"/>
    </row>
    <row r="25" spans="1:9">
      <c r="A25" s="86">
        <v>17</v>
      </c>
      <c r="B25" s="87" t="s">
        <v>1278</v>
      </c>
      <c r="C25" s="86">
        <v>4963824</v>
      </c>
      <c r="D25" s="86">
        <v>4963885</v>
      </c>
      <c r="E25" s="88">
        <v>26</v>
      </c>
      <c r="F25" s="88" t="s">
        <v>1278</v>
      </c>
      <c r="G25" s="86">
        <v>3671710</v>
      </c>
      <c r="H25" s="86">
        <v>3671771</v>
      </c>
      <c r="I25" s="90"/>
    </row>
    <row r="26" spans="1:9">
      <c r="A26" s="86">
        <v>18</v>
      </c>
      <c r="B26" s="87" t="s">
        <v>1278</v>
      </c>
      <c r="C26" s="86">
        <v>6966612</v>
      </c>
      <c r="D26" s="86">
        <v>7073152</v>
      </c>
      <c r="E26" s="88">
        <v>27</v>
      </c>
      <c r="F26" s="88" t="s">
        <v>1278</v>
      </c>
      <c r="G26" s="86">
        <v>5631145</v>
      </c>
      <c r="H26" s="86">
        <v>5718034</v>
      </c>
      <c r="I26" s="90"/>
    </row>
    <row r="27" spans="1:9">
      <c r="A27" s="86">
        <v>19</v>
      </c>
      <c r="B27" s="87" t="s">
        <v>1278</v>
      </c>
      <c r="C27" s="133">
        <v>7859434</v>
      </c>
      <c r="D27" s="134"/>
      <c r="E27" s="88">
        <v>28</v>
      </c>
      <c r="F27" s="88" t="s">
        <v>1278</v>
      </c>
      <c r="G27" s="133">
        <v>6253596</v>
      </c>
      <c r="H27" s="134"/>
      <c r="I27" s="90"/>
    </row>
    <row r="28" spans="1:9">
      <c r="A28" s="86">
        <v>20</v>
      </c>
      <c r="B28" s="87" t="s">
        <v>1278</v>
      </c>
      <c r="C28" s="86">
        <v>23949911</v>
      </c>
      <c r="D28" s="86">
        <v>23949915</v>
      </c>
      <c r="E28" s="88">
        <v>31</v>
      </c>
      <c r="F28" s="88" t="s">
        <v>1278</v>
      </c>
      <c r="G28" s="86">
        <v>19710594</v>
      </c>
      <c r="H28" s="86">
        <v>19710598</v>
      </c>
      <c r="I28" s="90"/>
    </row>
    <row r="29" spans="1:9">
      <c r="A29" s="86">
        <v>21</v>
      </c>
      <c r="B29" s="87" t="s">
        <v>1278</v>
      </c>
      <c r="C29" s="86">
        <v>29023441</v>
      </c>
      <c r="D29" s="86">
        <v>29064188</v>
      </c>
      <c r="E29" s="88">
        <v>30</v>
      </c>
      <c r="F29" s="88" t="s">
        <v>1278</v>
      </c>
      <c r="G29" s="86">
        <v>16905567</v>
      </c>
      <c r="H29" s="86">
        <v>16946060</v>
      </c>
      <c r="I29" s="90"/>
    </row>
    <row r="30" spans="1:9">
      <c r="A30" s="86">
        <v>22</v>
      </c>
      <c r="B30" s="87" t="s">
        <v>1278</v>
      </c>
      <c r="C30" s="133">
        <v>42199525</v>
      </c>
      <c r="D30" s="134"/>
      <c r="E30" s="88">
        <v>39</v>
      </c>
      <c r="F30" s="88" t="s">
        <v>1488</v>
      </c>
      <c r="G30" s="133">
        <v>17566702</v>
      </c>
      <c r="H30" s="134"/>
      <c r="I30" s="90"/>
    </row>
    <row r="31" spans="1:9">
      <c r="A31" s="86">
        <v>23</v>
      </c>
      <c r="B31" s="87" t="s">
        <v>1383</v>
      </c>
      <c r="C31" s="86">
        <v>3303398</v>
      </c>
      <c r="D31" s="86">
        <v>3303587</v>
      </c>
      <c r="E31" s="88">
        <v>32</v>
      </c>
      <c r="F31" s="88" t="s">
        <v>1383</v>
      </c>
      <c r="G31" s="86">
        <v>1142359</v>
      </c>
      <c r="H31" s="86">
        <v>1142548</v>
      </c>
      <c r="I31" s="90"/>
    </row>
    <row r="32" spans="1:9">
      <c r="A32" s="86">
        <v>24</v>
      </c>
      <c r="B32" s="87" t="s">
        <v>1383</v>
      </c>
      <c r="C32" s="86">
        <v>3901245</v>
      </c>
      <c r="D32" s="86">
        <v>3937032</v>
      </c>
      <c r="E32" s="88">
        <v>33</v>
      </c>
      <c r="F32" s="88" t="s">
        <v>1383</v>
      </c>
      <c r="G32" s="86">
        <v>1478243</v>
      </c>
      <c r="H32" s="86">
        <v>1513800</v>
      </c>
      <c r="I32" s="90"/>
    </row>
    <row r="33" spans="1:9">
      <c r="A33" s="86">
        <v>25</v>
      </c>
      <c r="B33" s="87" t="s">
        <v>1383</v>
      </c>
      <c r="C33" s="133">
        <v>64812512</v>
      </c>
      <c r="D33" s="134"/>
      <c r="E33" s="88">
        <v>35</v>
      </c>
      <c r="F33" s="88" t="s">
        <v>1383</v>
      </c>
      <c r="G33" s="133">
        <v>40577243</v>
      </c>
      <c r="H33" s="134"/>
      <c r="I33" s="90"/>
    </row>
    <row r="34" spans="1:9">
      <c r="A34" s="86">
        <v>26</v>
      </c>
      <c r="B34" s="87" t="s">
        <v>1442</v>
      </c>
      <c r="C34" s="86">
        <v>3814711</v>
      </c>
      <c r="D34" s="86">
        <v>3862174</v>
      </c>
      <c r="E34" s="88">
        <v>36</v>
      </c>
      <c r="F34" s="88" t="s">
        <v>1442</v>
      </c>
      <c r="G34" s="86">
        <v>26119615</v>
      </c>
      <c r="H34" s="86">
        <v>26072187</v>
      </c>
      <c r="I34" s="90"/>
    </row>
    <row r="35" spans="1:9">
      <c r="A35" s="86">
        <v>27</v>
      </c>
      <c r="B35" s="87" t="s">
        <v>1442</v>
      </c>
      <c r="C35" s="133">
        <v>22702809</v>
      </c>
      <c r="D35" s="134"/>
      <c r="E35" s="88">
        <v>10</v>
      </c>
      <c r="F35" s="88" t="s">
        <v>917</v>
      </c>
      <c r="G35" s="133">
        <v>102232378</v>
      </c>
      <c r="H35" s="134"/>
      <c r="I35" s="90"/>
    </row>
    <row r="36" spans="1:9">
      <c r="A36" s="86">
        <v>28</v>
      </c>
      <c r="B36" s="87" t="s">
        <v>1442</v>
      </c>
      <c r="C36" s="133">
        <v>30228767</v>
      </c>
      <c r="D36" s="134"/>
      <c r="E36" s="88">
        <v>42</v>
      </c>
      <c r="F36" s="88" t="s">
        <v>1531</v>
      </c>
      <c r="G36" s="133">
        <v>20433109</v>
      </c>
      <c r="H36" s="134"/>
      <c r="I36" s="90"/>
    </row>
    <row r="37" spans="1:9">
      <c r="A37" s="86">
        <v>29</v>
      </c>
      <c r="B37" s="87" t="s">
        <v>1442</v>
      </c>
      <c r="C37" s="86">
        <v>46568556</v>
      </c>
      <c r="D37" s="86">
        <v>46568614</v>
      </c>
      <c r="E37" s="88">
        <v>34</v>
      </c>
      <c r="F37" s="88" t="s">
        <v>1383</v>
      </c>
      <c r="G37" s="86">
        <v>14057715</v>
      </c>
      <c r="H37" s="86">
        <v>14057773</v>
      </c>
      <c r="I37" s="90"/>
    </row>
    <row r="38" spans="1:9">
      <c r="A38" s="86">
        <v>30</v>
      </c>
      <c r="B38" s="87" t="s">
        <v>1442</v>
      </c>
      <c r="C38" s="133">
        <v>49244426</v>
      </c>
      <c r="D38" s="134"/>
      <c r="E38" s="88">
        <v>3</v>
      </c>
      <c r="F38" s="88" t="s">
        <v>917</v>
      </c>
      <c r="G38" s="133">
        <v>19867852</v>
      </c>
      <c r="H38" s="134"/>
      <c r="I38" s="90"/>
    </row>
    <row r="39" spans="1:9">
      <c r="A39" s="86">
        <v>31</v>
      </c>
      <c r="B39" s="87" t="s">
        <v>1442</v>
      </c>
      <c r="C39" s="86">
        <v>53595781</v>
      </c>
      <c r="D39" s="86">
        <v>53597492</v>
      </c>
      <c r="E39" s="88">
        <v>37</v>
      </c>
      <c r="F39" s="88" t="s">
        <v>1442</v>
      </c>
      <c r="G39" s="86">
        <v>32097594</v>
      </c>
      <c r="H39" s="86">
        <v>32099305</v>
      </c>
      <c r="I39" s="90"/>
    </row>
    <row r="40" spans="1:9">
      <c r="A40" s="86">
        <v>32</v>
      </c>
      <c r="B40" s="87" t="s">
        <v>1442</v>
      </c>
      <c r="C40" s="86">
        <v>53851550</v>
      </c>
      <c r="D40" s="86">
        <v>53855230</v>
      </c>
      <c r="E40" s="88">
        <v>38</v>
      </c>
      <c r="F40" s="88" t="s">
        <v>1442</v>
      </c>
      <c r="G40" s="86">
        <v>32352509</v>
      </c>
      <c r="H40" s="86">
        <v>32356189</v>
      </c>
      <c r="I40" s="90"/>
    </row>
    <row r="41" spans="1:9">
      <c r="A41" s="86">
        <v>33</v>
      </c>
      <c r="B41" s="87" t="s">
        <v>1488</v>
      </c>
      <c r="C41" s="133">
        <v>2367744</v>
      </c>
      <c r="D41" s="134"/>
      <c r="E41" s="88">
        <v>41</v>
      </c>
      <c r="F41" s="88" t="s">
        <v>1488</v>
      </c>
      <c r="G41" s="133">
        <v>38869323</v>
      </c>
      <c r="H41" s="134"/>
      <c r="I41" s="90"/>
    </row>
    <row r="42" spans="1:9">
      <c r="A42" s="86">
        <v>34</v>
      </c>
      <c r="B42" s="87" t="s">
        <v>1488</v>
      </c>
      <c r="C42" s="133">
        <v>10533562</v>
      </c>
      <c r="D42" s="134"/>
      <c r="E42" s="88">
        <v>40</v>
      </c>
      <c r="F42" s="88" t="s">
        <v>1488</v>
      </c>
      <c r="G42" s="133">
        <v>20162376</v>
      </c>
      <c r="H42" s="134"/>
      <c r="I42" s="90"/>
    </row>
    <row r="43" spans="1:9">
      <c r="A43" s="86">
        <v>35</v>
      </c>
      <c r="B43" s="87" t="s">
        <v>1531</v>
      </c>
      <c r="C43" s="86">
        <v>35821045</v>
      </c>
      <c r="D43" s="86">
        <v>35842819</v>
      </c>
      <c r="E43" s="88">
        <v>43</v>
      </c>
      <c r="F43" s="88" t="s">
        <v>1531</v>
      </c>
      <c r="G43" s="86">
        <v>29490445</v>
      </c>
      <c r="H43" s="86">
        <v>29512164</v>
      </c>
      <c r="I43" s="90"/>
    </row>
    <row r="44" spans="1:9">
      <c r="A44" s="86">
        <v>36</v>
      </c>
      <c r="B44" s="87" t="s">
        <v>1531</v>
      </c>
      <c r="C44" s="133">
        <v>39740552</v>
      </c>
      <c r="D44" s="134"/>
      <c r="E44" s="88">
        <v>44</v>
      </c>
      <c r="F44" s="88" t="s">
        <v>1531</v>
      </c>
      <c r="G44" s="133">
        <v>32826347</v>
      </c>
      <c r="H44" s="134"/>
      <c r="I44" s="90"/>
    </row>
    <row r="45" spans="1:9">
      <c r="A45" s="86">
        <v>37</v>
      </c>
      <c r="B45" s="87" t="s">
        <v>1531</v>
      </c>
      <c r="C45" s="133">
        <v>42296997</v>
      </c>
      <c r="D45" s="134"/>
      <c r="E45" s="88">
        <v>14</v>
      </c>
      <c r="F45" s="88" t="s">
        <v>917</v>
      </c>
      <c r="G45" s="133">
        <v>118787741</v>
      </c>
      <c r="H45" s="134"/>
      <c r="I45" s="90"/>
    </row>
    <row r="46" spans="1:9">
      <c r="A46" s="86">
        <v>38</v>
      </c>
      <c r="B46" s="87" t="s">
        <v>1531</v>
      </c>
      <c r="C46" s="133">
        <v>43817903</v>
      </c>
      <c r="D46" s="134"/>
      <c r="E46" s="88">
        <v>45</v>
      </c>
      <c r="F46" s="88" t="s">
        <v>1531</v>
      </c>
      <c r="G46" s="133">
        <v>35608927</v>
      </c>
      <c r="H46" s="134"/>
      <c r="I46" s="90"/>
    </row>
    <row r="47" spans="1:9">
      <c r="A47" s="86">
        <v>39</v>
      </c>
      <c r="B47" s="87" t="s">
        <v>1593</v>
      </c>
      <c r="C47" s="86">
        <v>553562</v>
      </c>
      <c r="D47" s="86">
        <v>553605</v>
      </c>
      <c r="E47" s="88">
        <v>1</v>
      </c>
      <c r="F47" s="88" t="s">
        <v>917</v>
      </c>
      <c r="G47" s="86">
        <v>2759878</v>
      </c>
      <c r="H47" s="86">
        <v>2759838</v>
      </c>
      <c r="I47" s="90"/>
    </row>
    <row r="48" spans="1:9">
      <c r="A48" s="86">
        <v>40</v>
      </c>
      <c r="B48" s="87" t="s">
        <v>1593</v>
      </c>
      <c r="C48" s="86">
        <v>5472778</v>
      </c>
      <c r="D48" s="86">
        <v>5472809</v>
      </c>
      <c r="E48" s="88">
        <v>5</v>
      </c>
      <c r="F48" s="88" t="s">
        <v>917</v>
      </c>
      <c r="G48" s="86">
        <v>72506465</v>
      </c>
      <c r="H48" s="86">
        <v>72506496</v>
      </c>
      <c r="I48" s="90"/>
    </row>
    <row r="49" spans="1:9">
      <c r="A49" s="86">
        <v>41</v>
      </c>
      <c r="B49" s="87" t="s">
        <v>1593</v>
      </c>
      <c r="C49" s="86">
        <v>35455131</v>
      </c>
      <c r="D49" s="86">
        <v>35480886</v>
      </c>
      <c r="E49" s="88">
        <v>46</v>
      </c>
      <c r="F49" s="88" t="s">
        <v>1593</v>
      </c>
      <c r="G49" s="86">
        <v>26700009</v>
      </c>
      <c r="H49" s="86">
        <v>26721040</v>
      </c>
      <c r="I49" s="90"/>
    </row>
    <row r="50" spans="1:9">
      <c r="A50" s="86">
        <v>42</v>
      </c>
      <c r="B50" s="87" t="s">
        <v>1593</v>
      </c>
      <c r="C50" s="133">
        <v>38857661</v>
      </c>
      <c r="D50" s="134"/>
      <c r="E50" s="88">
        <v>9</v>
      </c>
      <c r="F50" s="88" t="s">
        <v>917</v>
      </c>
      <c r="G50" s="133">
        <v>92985598</v>
      </c>
      <c r="H50" s="134"/>
      <c r="I50" s="90"/>
    </row>
    <row r="51" spans="1:9">
      <c r="A51" s="86">
        <v>43</v>
      </c>
      <c r="B51" s="87" t="s">
        <v>1656</v>
      </c>
      <c r="C51" s="86">
        <v>785875</v>
      </c>
      <c r="D51" s="86">
        <v>785958</v>
      </c>
      <c r="E51" s="88">
        <v>47</v>
      </c>
      <c r="F51" s="88" t="s">
        <v>1656</v>
      </c>
      <c r="G51" s="86">
        <v>625237</v>
      </c>
      <c r="H51" s="86">
        <v>625320</v>
      </c>
      <c r="I51" s="90"/>
    </row>
    <row r="52" spans="1:9">
      <c r="A52" s="86">
        <v>44</v>
      </c>
      <c r="B52" s="87" t="s">
        <v>1656</v>
      </c>
      <c r="C52" s="86">
        <v>1412375</v>
      </c>
      <c r="D52" s="86">
        <v>1412532</v>
      </c>
      <c r="E52" s="88">
        <v>48</v>
      </c>
      <c r="F52" s="88" t="s">
        <v>1656</v>
      </c>
      <c r="G52" s="86">
        <v>1192434</v>
      </c>
      <c r="H52" s="86">
        <v>1192591</v>
      </c>
      <c r="I52" s="90"/>
    </row>
    <row r="53" spans="1:9">
      <c r="A53" s="86">
        <v>45</v>
      </c>
      <c r="B53" s="87" t="s">
        <v>1656</v>
      </c>
      <c r="C53" s="86">
        <v>13953991</v>
      </c>
      <c r="D53" s="86">
        <v>13954020</v>
      </c>
      <c r="E53" s="88">
        <v>6</v>
      </c>
      <c r="F53" s="88" t="s">
        <v>917</v>
      </c>
      <c r="G53" s="86">
        <v>78639781</v>
      </c>
      <c r="H53" s="86">
        <v>78639810</v>
      </c>
      <c r="I53" s="90"/>
    </row>
    <row r="54" spans="1:9">
      <c r="A54" s="86">
        <v>46</v>
      </c>
      <c r="B54" s="87" t="s">
        <v>1656</v>
      </c>
      <c r="C54" s="86">
        <v>23947130</v>
      </c>
      <c r="D54" s="86">
        <v>23950911</v>
      </c>
      <c r="E54" s="88">
        <v>49</v>
      </c>
      <c r="F54" s="88" t="s">
        <v>1656</v>
      </c>
      <c r="G54" s="86">
        <v>9061145</v>
      </c>
      <c r="H54" s="86">
        <v>9064926</v>
      </c>
      <c r="I54" s="90"/>
    </row>
    <row r="55" spans="1:9">
      <c r="A55" s="86">
        <v>47</v>
      </c>
      <c r="B55" s="87" t="s">
        <v>1656</v>
      </c>
      <c r="C55" s="86">
        <v>36569373</v>
      </c>
      <c r="D55" s="86">
        <v>36569525</v>
      </c>
      <c r="E55" s="88">
        <v>2</v>
      </c>
      <c r="F55" s="88" t="s">
        <v>917</v>
      </c>
      <c r="G55" s="86">
        <v>12695026</v>
      </c>
      <c r="H55" s="86">
        <v>12694874</v>
      </c>
      <c r="I55" s="90"/>
    </row>
    <row r="56" spans="1:9">
      <c r="A56" s="86">
        <v>48</v>
      </c>
      <c r="B56" s="87" t="s">
        <v>1656</v>
      </c>
      <c r="C56" s="86">
        <v>45485040</v>
      </c>
      <c r="D56" s="86">
        <v>45556401</v>
      </c>
      <c r="E56" s="88">
        <v>50</v>
      </c>
      <c r="F56" s="88" t="s">
        <v>1656</v>
      </c>
      <c r="G56" s="86">
        <v>21907364</v>
      </c>
      <c r="H56" s="86">
        <v>21978318</v>
      </c>
      <c r="I56" s="90"/>
    </row>
    <row r="57" spans="1:9">
      <c r="A57" s="86">
        <v>49</v>
      </c>
      <c r="B57" s="87" t="s">
        <v>1656</v>
      </c>
      <c r="C57" s="86">
        <v>45719394</v>
      </c>
      <c r="D57" s="86">
        <v>45720664</v>
      </c>
      <c r="E57" s="88">
        <v>51</v>
      </c>
      <c r="F57" s="88" t="s">
        <v>1656</v>
      </c>
      <c r="G57" s="86">
        <v>22142775</v>
      </c>
      <c r="H57" s="86">
        <v>22144045</v>
      </c>
      <c r="I57" s="90"/>
    </row>
    <row r="58" spans="1:9">
      <c r="A58" s="86">
        <v>50</v>
      </c>
      <c r="B58" s="87" t="s">
        <v>1656</v>
      </c>
      <c r="C58" s="133">
        <v>53435645</v>
      </c>
      <c r="D58" s="134"/>
      <c r="E58" s="88">
        <v>52</v>
      </c>
      <c r="F58" s="88" t="s">
        <v>1656</v>
      </c>
      <c r="G58" s="133">
        <v>27621549</v>
      </c>
      <c r="H58" s="134"/>
      <c r="I58" s="90"/>
    </row>
  </sheetData>
  <sortState xmlns:xlrd2="http://schemas.microsoft.com/office/spreadsheetml/2017/richdata2" ref="A7:I58">
    <sortCondition ref="F7"/>
  </sortState>
  <mergeCells count="41">
    <mergeCell ref="C45:D45"/>
    <mergeCell ref="C42:D42"/>
    <mergeCell ref="C36:D36"/>
    <mergeCell ref="C24:D24"/>
    <mergeCell ref="C22:D22"/>
    <mergeCell ref="G58:H58"/>
    <mergeCell ref="G36:H36"/>
    <mergeCell ref="G23:H23"/>
    <mergeCell ref="C58:D58"/>
    <mergeCell ref="C50:D50"/>
    <mergeCell ref="C46:D46"/>
    <mergeCell ref="C44:D44"/>
    <mergeCell ref="C41:D41"/>
    <mergeCell ref="C38:D38"/>
    <mergeCell ref="C35:D35"/>
    <mergeCell ref="C33:D33"/>
    <mergeCell ref="C30:D30"/>
    <mergeCell ref="C27:D27"/>
    <mergeCell ref="C23:D23"/>
    <mergeCell ref="G50:H50"/>
    <mergeCell ref="G46:H46"/>
    <mergeCell ref="G45:H45"/>
    <mergeCell ref="G42:H42"/>
    <mergeCell ref="G13:H13"/>
    <mergeCell ref="G16:H16"/>
    <mergeCell ref="G21:H21"/>
    <mergeCell ref="G38:H38"/>
    <mergeCell ref="G35:H35"/>
    <mergeCell ref="G33:H33"/>
    <mergeCell ref="G30:H30"/>
    <mergeCell ref="G27:H27"/>
    <mergeCell ref="G24:H24"/>
    <mergeCell ref="G22:H22"/>
    <mergeCell ref="A1:H3"/>
    <mergeCell ref="A5:D5"/>
    <mergeCell ref="E5:H5"/>
    <mergeCell ref="G44:H44"/>
    <mergeCell ref="G41:H41"/>
    <mergeCell ref="C21:D21"/>
    <mergeCell ref="C16:D16"/>
    <mergeCell ref="C13:D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70503DC4F55E41A3C9848AC380BB14" ma:contentTypeVersion="4" ma:contentTypeDescription="Een nieuw document maken." ma:contentTypeScope="" ma:versionID="67bfa8343ba2abdcdd14ee89559ee8f8">
  <xsd:schema xmlns:xsd="http://www.w3.org/2001/XMLSchema" xmlns:xs="http://www.w3.org/2001/XMLSchema" xmlns:p="http://schemas.microsoft.com/office/2006/metadata/properties" xmlns:ns2="d0cf4b12-6747-4df9-abcc-edbe7ba3d6d1" targetNamespace="http://schemas.microsoft.com/office/2006/metadata/properties" ma:root="true" ma:fieldsID="3cd2e0319e873e9b867a94997547b25e" ns2:_="">
    <xsd:import namespace="d0cf4b12-6747-4df9-abcc-edbe7ba3d6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cf4b12-6747-4df9-abcc-edbe7ba3d6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877239-D97F-4625-ACC0-D8EBB7E97E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cf4b12-6747-4df9-abcc-edbe7ba3d6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8DD8FC-49E4-4506-BE70-AE686328684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F559420-A31F-4DB4-9A4F-D37002134B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Suppl. S1</vt:lpstr>
      <vt:lpstr>Suppl. S2</vt:lpstr>
      <vt:lpstr>Suppl. S3</vt:lpstr>
      <vt:lpstr>Suppl. S4</vt:lpstr>
      <vt:lpstr>Suppl. S5</vt:lpstr>
      <vt:lpstr>Suppl. S6</vt:lpstr>
      <vt:lpstr>Suppl. S7</vt:lpstr>
      <vt:lpstr>Suppl. S8</vt:lpstr>
      <vt:lpstr>Suppl. S9</vt:lpstr>
      <vt:lpstr>Suppl. S10</vt:lpstr>
      <vt:lpstr>Suppl. S11</vt:lpstr>
      <vt:lpstr>Suppl. S12</vt:lpstr>
      <vt:lpstr>'Suppl. S8'!_Hlk86152565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Aleman Baez, Jorge</dc:creator>
  <cp:keywords/>
  <dc:description/>
  <cp:lastModifiedBy>Aleman Baez, Jorge</cp:lastModifiedBy>
  <cp:revision/>
  <dcterms:created xsi:type="dcterms:W3CDTF">2021-11-25T11:22:35Z</dcterms:created>
  <dcterms:modified xsi:type="dcterms:W3CDTF">2022-03-10T13:32:31Z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0x0101007470503DC4F55E41A3C9848AC380BB14</vt:lpwstr>
  </property>
</Properties>
</file>