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◎投稿論文\20-TPNA, syetem Xc in astrocyte\◎投稿論文NSAP\supplemental data\"/>
    </mc:Choice>
  </mc:AlternateContent>
  <xr:revisionPtr revIDLastSave="0" documentId="13_ncr:1_{732E6148-68FC-4FA1-BFAF-91B762E74528}" xr6:coauthVersionLast="47" xr6:coauthVersionMax="47" xr10:uidLastSave="{00000000-0000-0000-0000-000000000000}"/>
  <bookViews>
    <workbookView xWindow="3195" yWindow="90" windowWidth="25020" windowHeight="15225" activeTab="1" xr2:uid="{00000000-000D-0000-FFFF-FFFF00000000}"/>
  </bookViews>
  <sheets>
    <sheet name="Fig.5a" sheetId="1" r:id="rId1"/>
    <sheet name="Fig.5b" sheetId="3" r:id="rId2"/>
    <sheet name="Fig.5c" sheetId="2" r:id="rId3"/>
  </sheets>
  <calcPr calcId="18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3" l="1"/>
  <c r="M19" i="3"/>
  <c r="L19" i="3"/>
  <c r="K19" i="3"/>
  <c r="N9" i="3"/>
  <c r="K9" i="3"/>
  <c r="H9" i="3"/>
  <c r="E9" i="3"/>
  <c r="N8" i="3"/>
  <c r="K8" i="3"/>
  <c r="H8" i="3"/>
  <c r="E8" i="3"/>
  <c r="N7" i="3"/>
  <c r="K7" i="3"/>
  <c r="H7" i="3"/>
  <c r="E7" i="3"/>
  <c r="N6" i="3"/>
  <c r="N12" i="3" s="1"/>
  <c r="N18" i="3" s="1"/>
  <c r="K6" i="3"/>
  <c r="K12" i="3" s="1"/>
  <c r="M18" i="3" s="1"/>
  <c r="H6" i="3"/>
  <c r="H11" i="3" s="1"/>
  <c r="L17" i="3" s="1"/>
  <c r="E6" i="3"/>
  <c r="E11" i="3" s="1"/>
  <c r="K17" i="3" s="1"/>
  <c r="E12" i="3" l="1"/>
  <c r="K18" i="3" s="1"/>
  <c r="H12" i="3"/>
  <c r="L18" i="3" s="1"/>
  <c r="K11" i="3"/>
  <c r="M17" i="3" s="1"/>
  <c r="N11" i="3"/>
  <c r="N17" i="3" s="1"/>
  <c r="G38" i="2"/>
  <c r="F38" i="2"/>
  <c r="E38" i="2"/>
  <c r="D38" i="2"/>
  <c r="G37" i="2"/>
  <c r="F37" i="2"/>
  <c r="E37" i="2"/>
  <c r="D37" i="2"/>
  <c r="G36" i="2"/>
  <c r="F36" i="2"/>
  <c r="E36" i="2"/>
  <c r="D3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C38" i="1"/>
  <c r="F3" i="1"/>
  <c r="C37" i="1"/>
  <c r="F39" i="1"/>
  <c r="F38" i="1" s="1"/>
  <c r="E39" i="1"/>
  <c r="E38" i="1" s="1"/>
  <c r="D39" i="1"/>
  <c r="D38" i="1" s="1"/>
  <c r="C39" i="1"/>
  <c r="F37" i="1"/>
  <c r="E37" i="1"/>
  <c r="D37" i="1"/>
  <c r="F26" i="1"/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<sst xmlns="http://schemas.openxmlformats.org/spreadsheetml/2006/main" count="124" uniqueCount="69">
  <si>
    <t>SEM</t>
    <phoneticPr fontId="1"/>
  </si>
  <si>
    <t>N</t>
    <phoneticPr fontId="1"/>
  </si>
  <si>
    <t>0 h</t>
    <phoneticPr fontId="1"/>
  </si>
  <si>
    <t>12 h</t>
    <phoneticPr fontId="1"/>
  </si>
  <si>
    <t>24 h</t>
    <phoneticPr fontId="1"/>
  </si>
  <si>
    <t>48 h</t>
    <phoneticPr fontId="1"/>
  </si>
  <si>
    <t>TPNA10168 treatment (hour)</t>
  </si>
  <si>
    <t xml:space="preserve">Total protein (mg/well) </t>
    <phoneticPr fontId="1"/>
  </si>
  <si>
    <t>mean</t>
    <phoneticPr fontId="1"/>
  </si>
  <si>
    <r>
      <t>Total glutathone
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Arial"/>
        <family val="2"/>
      </rPr>
      <t>g/mg protein)</t>
    </r>
    <phoneticPr fontId="1"/>
  </si>
  <si>
    <r>
      <t>Total glutathione
(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 xml:space="preserve">g/well) </t>
    </r>
    <phoneticPr fontId="1"/>
  </si>
  <si>
    <r>
      <t>gluthathione content 
(</t>
    </r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Arial"/>
        <family val="2"/>
      </rPr>
      <t>g/mg protein)</t>
    </r>
    <phoneticPr fontId="1"/>
  </si>
  <si>
    <t>Sample#</t>
  </si>
  <si>
    <t xml:space="preserve">TPNA10168 treatment </t>
    <phoneticPr fontId="1"/>
  </si>
  <si>
    <t>Treatment</t>
    <phoneticPr fontId="1"/>
  </si>
  <si>
    <t>Sample#</t>
    <phoneticPr fontId="1"/>
  </si>
  <si>
    <t xml:space="preserve">Total protein (mg/well) </t>
  </si>
  <si>
    <t>none</t>
    <phoneticPr fontId="1"/>
  </si>
  <si>
    <t>072621 #1</t>
    <phoneticPr fontId="1"/>
  </si>
  <si>
    <t>TPNA</t>
    <phoneticPr fontId="1"/>
  </si>
  <si>
    <t>072621 #2</t>
    <phoneticPr fontId="1"/>
  </si>
  <si>
    <t>rotenone</t>
    <phoneticPr fontId="1"/>
  </si>
  <si>
    <t>none</t>
  </si>
  <si>
    <t>072621 #3</t>
    <phoneticPr fontId="1"/>
  </si>
  <si>
    <t>TPNA</t>
  </si>
  <si>
    <t>072621 #4</t>
    <phoneticPr fontId="1"/>
  </si>
  <si>
    <t>072621 #5</t>
    <phoneticPr fontId="1"/>
  </si>
  <si>
    <t>072621 #6</t>
    <phoneticPr fontId="1"/>
  </si>
  <si>
    <t>072621 #7</t>
    <phoneticPr fontId="1"/>
  </si>
  <si>
    <t>072621 #8</t>
    <phoneticPr fontId="1"/>
  </si>
  <si>
    <t>072621 #9</t>
    <phoneticPr fontId="1"/>
  </si>
  <si>
    <t>072621 #10</t>
    <phoneticPr fontId="1"/>
  </si>
  <si>
    <t>072621 #11</t>
    <phoneticPr fontId="1"/>
  </si>
  <si>
    <t>072621 #12</t>
    <phoneticPr fontId="1"/>
  </si>
  <si>
    <t>072821 #1</t>
    <phoneticPr fontId="1"/>
  </si>
  <si>
    <t>072821 #2</t>
    <phoneticPr fontId="1"/>
  </si>
  <si>
    <t>072821 #3</t>
    <phoneticPr fontId="1"/>
  </si>
  <si>
    <t>072821 #4</t>
    <phoneticPr fontId="1"/>
  </si>
  <si>
    <t>072821 #5</t>
    <phoneticPr fontId="1"/>
  </si>
  <si>
    <t>072821 #6</t>
    <phoneticPr fontId="1"/>
  </si>
  <si>
    <t>072821 #7</t>
    <phoneticPr fontId="1"/>
  </si>
  <si>
    <t>072821 #8</t>
    <phoneticPr fontId="1"/>
  </si>
  <si>
    <t>072821 #9</t>
    <phoneticPr fontId="1"/>
  </si>
  <si>
    <t>072821 #10</t>
    <phoneticPr fontId="1"/>
  </si>
  <si>
    <t>072821 #11</t>
    <phoneticPr fontId="1"/>
  </si>
  <si>
    <t>072821 #12</t>
    <phoneticPr fontId="1"/>
  </si>
  <si>
    <t>rotenone/
none</t>
    <phoneticPr fontId="1"/>
  </si>
  <si>
    <t>rotenone/
TPNA10168</t>
    <phoneticPr fontId="1"/>
  </si>
  <si>
    <t>mean</t>
  </si>
  <si>
    <t>SEM</t>
  </si>
  <si>
    <t>N</t>
  </si>
  <si>
    <t>Cell Numbers</t>
    <phoneticPr fontId="1"/>
  </si>
  <si>
    <t>Experiment #</t>
    <phoneticPr fontId="1"/>
  </si>
  <si>
    <t>2.5nM rotenone</t>
    <phoneticPr fontId="1"/>
  </si>
  <si>
    <t>TPNA10168</t>
    <phoneticPr fontId="1"/>
  </si>
  <si>
    <t>Et-D (+)</t>
    <phoneticPr fontId="1"/>
  </si>
  <si>
    <t>Total</t>
    <phoneticPr fontId="1"/>
  </si>
  <si>
    <t>Dead (%)</t>
    <phoneticPr fontId="1"/>
  </si>
  <si>
    <t>#1</t>
    <phoneticPr fontId="1"/>
  </si>
  <si>
    <t>#2</t>
    <phoneticPr fontId="1"/>
  </si>
  <si>
    <t>#3</t>
    <phoneticPr fontId="1"/>
  </si>
  <si>
    <t>#4</t>
    <phoneticPr fontId="1"/>
  </si>
  <si>
    <t>MEAN</t>
  </si>
  <si>
    <t>=</t>
    <phoneticPr fontId="1"/>
  </si>
  <si>
    <t>MEAN</t>
    <phoneticPr fontId="1"/>
  </si>
  <si>
    <t>control</t>
  </si>
  <si>
    <t>control</t>
    <phoneticPr fontId="1"/>
  </si>
  <si>
    <t>control/
none</t>
    <phoneticPr fontId="1"/>
  </si>
  <si>
    <t>control/
TPNA10168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</si>
</sst>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0_ "/>
    <numFmt numFmtId="177" formatCode="0_);[Red]\(0\)"/>
    <numFmt numFmtId="178" formatCode="0.000_);[Red]\(0.000\)"/>
    <numFmt numFmtId="179" formatCode="0.0000_ "/>
    <numFmt numFmtId="180" formatCode="0.00_);[Red]\(0.00\)"/>
    <numFmt numFmtId="181" formatCode="0.00_ "/>
    <numFmt numFmtId="182" formatCode="[&lt;0.001]&quot;P &lt; 0.001&quot;;0.0000"/>
    <numFmt numFmtId="183" formatCode="0.0000_);[Red]\(0.0000\)"/>
    <numFmt numFmtId="184" formatCode="0.0000"/>
    <numFmt numFmtId="185" formatCode="0_ "/>
    <numFmt numFmtId="186" formatCode="0.0_ "/>
    <numFmt numFmtId="187" formatCode="0.0_);[Red]\(0.0\)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Symbol"/>
      <family val="1"/>
      <charset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9"/>
      <color rgb="FFFF0000"/>
      <name val="Arial"/>
      <family val="2"/>
    </font>
    <font>
      <sz val="10"/>
      <color theme="1"/>
      <name val="Symbol"/>
      <family val="1"/>
      <charset val="2"/>
    </font>
    <font>
      <sz val="9"/>
      <color theme="1"/>
      <name val="Arial Unicode MS"/>
      <family val="3"/>
      <charset val="128"/>
    </font>
    <font>
      <sz val="9"/>
      <name val="Arial"/>
      <family val="2"/>
    </font>
    <font>
      <sz val="9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Arial"/>
      <family val="2"/>
    </font>
    <font>
      <sz val="10"/>
      <color theme="1"/>
      <name val="Arial Unicode MS"/>
      <family val="3"/>
      <charset val="128"/>
    </font>
    <font>
      <sz val="10"/>
      <color rgb="FFFF0000"/>
      <name val="Arial Unicode MS"/>
      <family val="3"/>
      <charset val="128"/>
    </font>
    <font>
      <sz val="9"/>
      <color rgb="FFFF0000"/>
      <name val="Arial Unicode MS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99">
    <xf numFmtId="0" fontId="0" fillId="0" borderId="0" xfId="0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>
      <alignment vertical="center"/>
    </xf>
    <xf numFmtId="179" fontId="6" fillId="0" borderId="0" xfId="0" applyNumberFormat="1" applyFont="1">
      <alignment vertical="center"/>
    </xf>
    <xf numFmtId="0" fontId="8" fillId="0" borderId="0" xfId="0" applyFont="1">
      <alignment vertical="center"/>
    </xf>
    <xf numFmtId="179" fontId="8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 vertical="center"/>
    </xf>
    <xf numFmtId="11" fontId="5" fillId="0" borderId="7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center" vertical="center"/>
    </xf>
    <xf numFmtId="11" fontId="5" fillId="0" borderId="16" xfId="0" applyNumberFormat="1" applyFont="1" applyBorder="1" applyAlignment="1">
      <alignment horizontal="center" vertical="center"/>
    </xf>
    <xf numFmtId="11" fontId="5" fillId="0" borderId="18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center"/>
    </xf>
    <xf numFmtId="180" fontId="5" fillId="0" borderId="9" xfId="0" applyNumberFormat="1" applyFont="1" applyBorder="1" applyAlignment="1">
      <alignment horizontal="center" vertical="center"/>
    </xf>
    <xf numFmtId="180" fontId="5" fillId="0" borderId="3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5" xfId="0" applyNumberFormat="1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1" fontId="5" fillId="0" borderId="39" xfId="0" applyNumberFormat="1" applyFont="1" applyBorder="1" applyAlignment="1">
      <alignment horizontal="center" vertical="center"/>
    </xf>
    <xf numFmtId="181" fontId="5" fillId="0" borderId="32" xfId="0" applyNumberFormat="1" applyFont="1" applyBorder="1" applyAlignment="1">
      <alignment horizontal="center" vertical="center"/>
    </xf>
    <xf numFmtId="180" fontId="5" fillId="0" borderId="3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/>
    </xf>
    <xf numFmtId="180" fontId="5" fillId="0" borderId="4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1" fontId="5" fillId="0" borderId="10" xfId="0" applyNumberFormat="1" applyFont="1" applyBorder="1" applyAlignment="1">
      <alignment horizontal="center" vertical="center"/>
    </xf>
    <xf numFmtId="180" fontId="5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1" fontId="5" fillId="0" borderId="15" xfId="0" applyNumberFormat="1" applyFont="1" applyBorder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1" fontId="5" fillId="0" borderId="44" xfId="0" applyNumberFormat="1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3" fillId="0" borderId="4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2" fontId="6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183" fontId="8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183" fontId="11" fillId="0" borderId="0" xfId="0" applyNumberFormat="1" applyFont="1">
      <alignment vertical="center"/>
    </xf>
    <xf numFmtId="0" fontId="11" fillId="0" borderId="0" xfId="0" applyFont="1">
      <alignment vertical="center"/>
    </xf>
    <xf numFmtId="179" fontId="11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2" fontId="8" fillId="0" borderId="0" xfId="0" applyNumberFormat="1" applyFont="1">
      <alignment vertical="center"/>
    </xf>
    <xf numFmtId="184" fontId="6" fillId="0" borderId="0" xfId="0" applyNumberFormat="1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83" fontId="1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185" fontId="5" fillId="0" borderId="3" xfId="0" applyNumberFormat="1" applyFont="1" applyBorder="1" applyAlignment="1">
      <alignment horizontal="center" vertical="center"/>
    </xf>
    <xf numFmtId="185" fontId="5" fillId="0" borderId="15" xfId="0" applyNumberFormat="1" applyFont="1" applyBorder="1" applyAlignment="1">
      <alignment horizontal="center" vertical="center"/>
    </xf>
    <xf numFmtId="186" fontId="16" fillId="0" borderId="16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15" xfId="0" applyNumberFormat="1" applyFont="1" applyBorder="1">
      <alignment vertical="center"/>
    </xf>
    <xf numFmtId="49" fontId="5" fillId="0" borderId="51" xfId="0" applyNumberFormat="1" applyFont="1" applyBorder="1" applyAlignment="1">
      <alignment horizontal="center" vertical="center"/>
    </xf>
    <xf numFmtId="185" fontId="5" fillId="0" borderId="2" xfId="0" applyNumberFormat="1" applyFont="1" applyBorder="1" applyAlignment="1">
      <alignment horizontal="center" vertical="center"/>
    </xf>
    <xf numFmtId="185" fontId="5" fillId="0" borderId="1" xfId="0" applyNumberFormat="1" applyFont="1" applyBorder="1" applyAlignment="1">
      <alignment horizontal="center" vertical="center"/>
    </xf>
    <xf numFmtId="186" fontId="16" fillId="0" borderId="7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186" fontId="17" fillId="0" borderId="0" xfId="0" applyNumberFormat="1" applyFont="1">
      <alignment vertical="center"/>
    </xf>
    <xf numFmtId="0" fontId="17" fillId="0" borderId="0" xfId="0" applyFont="1">
      <alignment vertical="center"/>
    </xf>
    <xf numFmtId="49" fontId="5" fillId="0" borderId="52" xfId="0" applyNumberFormat="1" applyFont="1" applyBorder="1" applyAlignment="1">
      <alignment horizontal="center" vertical="center"/>
    </xf>
    <xf numFmtId="185" fontId="5" fillId="0" borderId="9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186" fontId="16" fillId="0" borderId="11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10" xfId="0" applyNumberFormat="1" applyFont="1" applyBorder="1">
      <alignment vertical="center"/>
    </xf>
    <xf numFmtId="187" fontId="5" fillId="0" borderId="46" xfId="0" applyNumberFormat="1" applyFont="1" applyBorder="1" applyAlignment="1">
      <alignment horizontal="center" vertical="center"/>
    </xf>
    <xf numFmtId="187" fontId="5" fillId="0" borderId="50" xfId="0" applyNumberFormat="1" applyFont="1" applyBorder="1" applyAlignment="1">
      <alignment horizontal="center" vertical="center"/>
    </xf>
    <xf numFmtId="187" fontId="5" fillId="0" borderId="47" xfId="0" applyNumberFormat="1" applyFont="1" applyBorder="1" applyAlignment="1">
      <alignment horizontal="center" vertical="center"/>
    </xf>
    <xf numFmtId="187" fontId="5" fillId="0" borderId="39" xfId="0" applyNumberFormat="1" applyFont="1" applyBorder="1" applyAlignment="1">
      <alignment horizontal="center" vertical="center"/>
    </xf>
    <xf numFmtId="187" fontId="16" fillId="0" borderId="5" xfId="0" applyNumberFormat="1" applyFont="1" applyBorder="1" applyAlignment="1">
      <alignment horizontal="center" vertical="center"/>
    </xf>
    <xf numFmtId="187" fontId="16" fillId="0" borderId="47" xfId="0" applyNumberFormat="1" applyFont="1" applyBorder="1" applyAlignment="1">
      <alignment horizontal="center" vertical="center"/>
    </xf>
    <xf numFmtId="187" fontId="16" fillId="0" borderId="20" xfId="0" applyNumberFormat="1" applyFont="1" applyBorder="1" applyAlignment="1">
      <alignment horizontal="center" vertical="center"/>
    </xf>
    <xf numFmtId="187" fontId="16" fillId="0" borderId="50" xfId="0" applyNumberFormat="1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187" fontId="5" fillId="0" borderId="51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187" fontId="16" fillId="0" borderId="7" xfId="0" applyNumberFormat="1" applyFont="1" applyBorder="1" applyAlignment="1">
      <alignment horizontal="center" vertical="center"/>
    </xf>
    <xf numFmtId="187" fontId="16" fillId="0" borderId="2" xfId="0" applyNumberFormat="1" applyFont="1" applyBorder="1" applyAlignment="1">
      <alignment horizontal="center" vertical="center"/>
    </xf>
    <xf numFmtId="187" fontId="16" fillId="0" borderId="40" xfId="0" applyNumberFormat="1" applyFont="1" applyBorder="1" applyAlignment="1">
      <alignment horizontal="center" vertical="center"/>
    </xf>
    <xf numFmtId="187" fontId="16" fillId="0" borderId="51" xfId="0" applyNumberFormat="1" applyFont="1" applyBorder="1" applyAlignment="1">
      <alignment horizontal="center" vertical="center"/>
    </xf>
    <xf numFmtId="0" fontId="16" fillId="0" borderId="7" xfId="0" applyFont="1" applyBorder="1">
      <alignment vertical="center"/>
    </xf>
    <xf numFmtId="0" fontId="0" fillId="0" borderId="1" xfId="0" applyBorder="1">
      <alignment vertical="center"/>
    </xf>
    <xf numFmtId="187" fontId="5" fillId="0" borderId="5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177" fontId="16" fillId="0" borderId="9" xfId="0" applyNumberFormat="1" applyFont="1" applyBorder="1" applyAlignment="1">
      <alignment horizontal="center" vertical="center"/>
    </xf>
    <xf numFmtId="177" fontId="16" fillId="0" borderId="41" xfId="0" applyNumberFormat="1" applyFont="1" applyBorder="1" applyAlignment="1">
      <alignment horizontal="center" vertical="center"/>
    </xf>
    <xf numFmtId="177" fontId="16" fillId="0" borderId="52" xfId="0" applyNumberFormat="1" applyFont="1" applyBorder="1" applyAlignment="1">
      <alignment horizontal="center" vertical="center"/>
    </xf>
    <xf numFmtId="0" fontId="16" fillId="0" borderId="1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0" fillId="0" borderId="0" xfId="0" applyFont="1">
      <alignment vertical="center"/>
    </xf>
    <xf numFmtId="187" fontId="5" fillId="0" borderId="53" xfId="0" applyNumberFormat="1" applyFont="1" applyBorder="1" applyAlignment="1">
      <alignment horizontal="center" vertical="center"/>
    </xf>
    <xf numFmtId="187" fontId="5" fillId="0" borderId="3" xfId="0" applyNumberFormat="1" applyFont="1" applyBorder="1" applyAlignment="1">
      <alignment horizontal="right" vertical="center"/>
    </xf>
    <xf numFmtId="187" fontId="5" fillId="0" borderId="15" xfId="0" applyNumberFormat="1" applyFont="1" applyBorder="1" applyAlignment="1">
      <alignment horizontal="right" vertical="center"/>
    </xf>
    <xf numFmtId="187" fontId="5" fillId="0" borderId="16" xfId="0" applyNumberFormat="1" applyFont="1" applyBorder="1" applyAlignment="1">
      <alignment horizontal="right" vertical="center"/>
    </xf>
    <xf numFmtId="187" fontId="5" fillId="0" borderId="2" xfId="0" applyNumberFormat="1" applyFont="1" applyBorder="1" applyAlignment="1">
      <alignment horizontal="right" vertical="center"/>
    </xf>
    <xf numFmtId="187" fontId="5" fillId="0" borderId="1" xfId="0" applyNumberFormat="1" applyFont="1" applyBorder="1" applyAlignment="1">
      <alignment horizontal="right" vertical="center"/>
    </xf>
    <xf numFmtId="187" fontId="5" fillId="0" borderId="7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E9977918-50CD-4635-B5B4-5CAA3257CF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77440310757511"/>
          <c:y val="8.2158687142568257E-2"/>
          <c:w val="0.80826385331610451"/>
          <c:h val="0.80014991586213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Fig.5a!$C$38:$F$38</c:f>
                <c:numCache>
                  <c:formatCode>General</c:formatCode>
                  <c:ptCount val="4"/>
                  <c:pt idx="0">
                    <c:v>1.0773135929916846</c:v>
                  </c:pt>
                  <c:pt idx="1">
                    <c:v>1.0879776722437529</c:v>
                  </c:pt>
                  <c:pt idx="2">
                    <c:v>1.4717468485162406</c:v>
                  </c:pt>
                  <c:pt idx="3">
                    <c:v>0.51319411579021157</c:v>
                  </c:pt>
                </c:numCache>
              </c:numRef>
            </c:plus>
            <c:minus>
              <c:numRef>
                <c:f>Fig.5a!$C$38:$F$38</c:f>
                <c:numCache>
                  <c:formatCode>General</c:formatCode>
                  <c:ptCount val="4"/>
                  <c:pt idx="0">
                    <c:v>1.0773135929916846</c:v>
                  </c:pt>
                  <c:pt idx="1">
                    <c:v>1.0879776722437529</c:v>
                  </c:pt>
                  <c:pt idx="2">
                    <c:v>1.4717468485162406</c:v>
                  </c:pt>
                  <c:pt idx="3">
                    <c:v>0.51319411579021157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Fig.5a!$C$37:$F$37</c:f>
              <c:numCache>
                <c:formatCode>0.000_);[Red]\(0.000\)</c:formatCode>
                <c:ptCount val="4"/>
                <c:pt idx="0">
                  <c:v>5.101723689656616</c:v>
                </c:pt>
                <c:pt idx="1">
                  <c:v>8.248330504346427</c:v>
                </c:pt>
                <c:pt idx="2">
                  <c:v>9.3848279072342731</c:v>
                </c:pt>
                <c:pt idx="3">
                  <c:v>8.9274280912871173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4-4CA4-B442-98BDDE109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036856"/>
        <c:axId val="775039480"/>
      </c:barChart>
      <c:catAx>
        <c:axId val="77503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5039480"/>
        <c:crosses val="autoZero"/>
        <c:auto val="1"/>
        <c:lblAlgn val="ctr"/>
        <c:lblOffset val="100"/>
        <c:noMultiLvlLbl val="0"/>
      </c:catAx>
      <c:valAx>
        <c:axId val="775039480"/>
        <c:scaling>
          <c:orientation val="minMax"/>
        </c:scaling>
        <c:delete val="0"/>
        <c:axPos val="l"/>
        <c:numFmt formatCode="0.000_);[Red]\(0.0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5036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16459181134471"/>
          <c:y val="7.4034600066829603E-2"/>
          <c:w val="0.80929310441699376"/>
          <c:h val="0.8337738560137047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Fig.5b!$K$18:$N$18</c:f>
                <c:numCache>
                  <c:formatCode>General</c:formatCode>
                  <c:ptCount val="4"/>
                  <c:pt idx="0">
                    <c:v>0.36293909896073351</c:v>
                  </c:pt>
                  <c:pt idx="1">
                    <c:v>1.6501339013104144</c:v>
                  </c:pt>
                  <c:pt idx="2">
                    <c:v>3.041381271752587</c:v>
                  </c:pt>
                  <c:pt idx="3">
                    <c:v>2.789138275516752</c:v>
                  </c:pt>
                </c:numCache>
              </c:numRef>
            </c:plus>
            <c:minus>
              <c:numRef>
                <c:f>Fig.5b!$K$18:$N$18</c:f>
                <c:numCache>
                  <c:formatCode>General</c:formatCode>
                  <c:ptCount val="4"/>
                  <c:pt idx="0">
                    <c:v>0.36293909896073351</c:v>
                  </c:pt>
                  <c:pt idx="1">
                    <c:v>1.6501339013104144</c:v>
                  </c:pt>
                  <c:pt idx="2">
                    <c:v>3.041381271752587</c:v>
                  </c:pt>
                  <c:pt idx="3">
                    <c:v>2.789138275516752</c:v>
                  </c:pt>
                </c:numCache>
              </c:numRef>
            </c:minus>
          </c:errBars>
          <c:val>
            <c:numRef>
              <c:f>Fig.5b!$K$17:$N$17</c:f>
              <c:numCache>
                <c:formatCode>0.0_);[Red]\(0.0\)</c:formatCode>
                <c:ptCount val="4"/>
                <c:pt idx="0">
                  <c:v>2.3632194892031677</c:v>
                </c:pt>
                <c:pt idx="1">
                  <c:v>5.7468985931265664</c:v>
                </c:pt>
                <c:pt idx="2">
                  <c:v>63.01236361005769</c:v>
                </c:pt>
                <c:pt idx="3">
                  <c:v>25.125047565177287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0-4E58-8E23-E9377819F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20448"/>
        <c:axId val="140121984"/>
      </c:barChart>
      <c:catAx>
        <c:axId val="14012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121984"/>
        <c:crosses val="autoZero"/>
        <c:auto val="1"/>
        <c:lblAlgn val="ctr"/>
        <c:lblOffset val="100"/>
        <c:noMultiLvlLbl val="0"/>
      </c:catAx>
      <c:valAx>
        <c:axId val="140121984"/>
        <c:scaling>
          <c:orientation val="minMax"/>
          <c:max val="80"/>
        </c:scaling>
        <c:delete val="0"/>
        <c:axPos val="l"/>
        <c:numFmt formatCode="0.0_);[Red]\(0.0\)" sourceLinked="1"/>
        <c:majorTickMark val="out"/>
        <c:minorTickMark val="none"/>
        <c:tickLblPos val="nextTo"/>
        <c:crossAx val="140120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96434104367586"/>
          <c:y val="6.4282522838241332E-2"/>
          <c:w val="0.80826385331610451"/>
          <c:h val="0.800149915862138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Fig.5c!$D$37:$G$37</c:f>
                <c:numCache>
                  <c:formatCode>General</c:formatCode>
                  <c:ptCount val="4"/>
                  <c:pt idx="0">
                    <c:v>9.9111879137619097E-2</c:v>
                  </c:pt>
                  <c:pt idx="1">
                    <c:v>0.32012073984037864</c:v>
                  </c:pt>
                  <c:pt idx="2">
                    <c:v>3.6719846670986503E-2</c:v>
                  </c:pt>
                  <c:pt idx="3">
                    <c:v>0.17436101131444232</c:v>
                  </c:pt>
                </c:numCache>
              </c:numRef>
            </c:plus>
            <c:minus>
              <c:numRef>
                <c:f>Fig.5c!$D$37:$G$37</c:f>
                <c:numCache>
                  <c:formatCode>General</c:formatCode>
                  <c:ptCount val="4"/>
                  <c:pt idx="0">
                    <c:v>9.9111879137619097E-2</c:v>
                  </c:pt>
                  <c:pt idx="1">
                    <c:v>0.32012073984037864</c:v>
                  </c:pt>
                  <c:pt idx="2">
                    <c:v>3.6719846670986503E-2</c:v>
                  </c:pt>
                  <c:pt idx="3">
                    <c:v>0.17436101131444232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Fig.5c!$D$36:$G$36</c:f>
              <c:numCache>
                <c:formatCode>0.000_);[Red]\(0.000\)</c:formatCode>
                <c:ptCount val="4"/>
                <c:pt idx="0">
                  <c:v>0.5977323745386437</c:v>
                </c:pt>
                <c:pt idx="1">
                  <c:v>2.1735606680048343</c:v>
                </c:pt>
                <c:pt idx="2">
                  <c:v>0.17640239718020875</c:v>
                </c:pt>
                <c:pt idx="3">
                  <c:v>0.96195256165218368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2-47DE-964F-73E3DF22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036856"/>
        <c:axId val="775039480"/>
      </c:barChart>
      <c:catAx>
        <c:axId val="77503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5039480"/>
        <c:crosses val="autoZero"/>
        <c:auto val="1"/>
        <c:lblAlgn val="ctr"/>
        <c:lblOffset val="100"/>
        <c:noMultiLvlLbl val="0"/>
      </c:catAx>
      <c:valAx>
        <c:axId val="775039480"/>
        <c:scaling>
          <c:orientation val="minMax"/>
        </c:scaling>
        <c:delete val="0"/>
        <c:axPos val="l"/>
        <c:numFmt formatCode="0.000_);[Red]\(0.0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5036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491952</xdr:colOff>
      <xdr:row>21</xdr:row>
      <xdr:rowOff>104669</xdr:rowOff>
    </xdr:from>
    <xdr:to>
      <xdr:col>11</xdr:col>
      <xdr:colOff>41868</xdr:colOff>
      <xdr:row>36</xdr:row>
      <xdr:rowOff>20933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1380D02-4556-4924-A138-D90E141AAA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14</xdr:row>
      <xdr:rowOff>0</xdr:rowOff>
    </xdr:from>
    <xdr:to>
      <xdr:col>7</xdr:col>
      <xdr:colOff>314325</xdr:colOff>
      <xdr:row>24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A99DC2C-7B1F-4A7A-86E1-3A0BB6E23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575687</xdr:colOff>
      <xdr:row>25</xdr:row>
      <xdr:rowOff>104670</xdr:rowOff>
    </xdr:from>
    <xdr:to>
      <xdr:col>12</xdr:col>
      <xdr:colOff>177939</xdr:colOff>
      <xdr:row>38</xdr:row>
      <xdr:rowOff>6543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8A2FFD-6650-4ABB-9D5C-1DA875DF6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</sheetPr>
  <dimension ref="A1:Z70"/>
  <sheetViews>
    <sheetView topLeftCell="A4" zoomScale="91" zoomScaleNormal="91" workbookViewId="0">
      <selection activeCell="E71" sqref="E71"/>
    </sheetView>
  </sheetViews>
  <sheetFormatPr defaultRowHeight="13.5"/>
  <cols>
    <col min="2" max="6" width="13.875" customWidth="1"/>
    <col min="7" max="7" width="14.625" customWidth="1"/>
    <col min="8" max="8" width="10.625" customWidth="1"/>
    <col min="9" max="9" width="8.125" customWidth="1"/>
    <col min="10" max="10" width="9" customWidth="1"/>
    <col min="13" max="13" width="2.625" customWidth="1"/>
  </cols>
  <sheetData>
    <row r="1" spans="2:6" ht="34.5" customHeight="1" thickBot="1"/>
    <row r="2" spans="2:6" ht="48" customHeight="1" thickTop="1" thickBot="1">
      <c r="B2" s="36" t="s">
        <v>12</v>
      </c>
      <c r="C2" s="37" t="s">
        <v>6</v>
      </c>
      <c r="D2" s="38" t="s">
        <v>10</v>
      </c>
      <c r="E2" s="37" t="s">
        <v>7</v>
      </c>
      <c r="F2" s="37" t="s">
        <v>11</v>
      </c>
    </row>
    <row r="3" spans="2:6" ht="15" thickTop="1">
      <c r="B3" s="6">
        <v>1</v>
      </c>
      <c r="C3" s="44">
        <v>0</v>
      </c>
      <c r="D3" s="39">
        <v>7.1812139605462857E-2</v>
      </c>
      <c r="E3" s="14">
        <v>1.6274800324111601E-2</v>
      </c>
      <c r="F3" s="19">
        <f>D3/E3</f>
        <v>4.4124743883383344</v>
      </c>
    </row>
    <row r="4" spans="2:6" ht="14.25">
      <c r="B4" s="3">
        <v>2</v>
      </c>
      <c r="C4" s="45">
        <v>12</v>
      </c>
      <c r="D4" s="40">
        <v>9.046464339908955E-2</v>
      </c>
      <c r="E4" s="15">
        <v>2.7908091214260911E-2</v>
      </c>
      <c r="F4" s="20">
        <f t="shared" ref="F4:F26" si="0">D4/E4</f>
        <v>3.2415202711127202</v>
      </c>
    </row>
    <row r="5" spans="2:6" ht="14.25">
      <c r="B5" s="3">
        <v>3</v>
      </c>
      <c r="C5" s="45">
        <v>24</v>
      </c>
      <c r="D5" s="40">
        <v>0.22149848254931717</v>
      </c>
      <c r="E5" s="15">
        <v>3.3637921055677741E-2</v>
      </c>
      <c r="F5" s="20">
        <f t="shared" si="0"/>
        <v>6.584785135285002</v>
      </c>
    </row>
    <row r="6" spans="2:6" ht="15" thickBot="1">
      <c r="B6" s="4">
        <v>4</v>
      </c>
      <c r="C6" s="46">
        <v>48</v>
      </c>
      <c r="D6" s="41">
        <v>0.24901092564491659</v>
      </c>
      <c r="E6" s="16">
        <v>2.6171779141104294E-2</v>
      </c>
      <c r="F6" s="21">
        <f t="shared" si="0"/>
        <v>9.5144821566154256</v>
      </c>
    </row>
    <row r="7" spans="2:6" ht="15" thickTop="1">
      <c r="B7" s="5">
        <v>5</v>
      </c>
      <c r="C7" s="47">
        <v>0</v>
      </c>
      <c r="D7" s="42">
        <v>8.580151745068286E-2</v>
      </c>
      <c r="E7" s="17">
        <v>3.7284176409306632E-2</v>
      </c>
      <c r="F7" s="22">
        <f t="shared" si="0"/>
        <v>2.3012850413738963</v>
      </c>
    </row>
    <row r="8" spans="2:6" ht="14.25">
      <c r="B8" s="3">
        <v>6</v>
      </c>
      <c r="C8" s="45">
        <v>12</v>
      </c>
      <c r="D8" s="40">
        <v>0.14315796661608499</v>
      </c>
      <c r="E8" s="15">
        <v>1.7837481189952539E-2</v>
      </c>
      <c r="F8" s="20">
        <f t="shared" si="0"/>
        <v>8.0256828355744947</v>
      </c>
    </row>
    <row r="9" spans="2:6" ht="14.25">
      <c r="B9" s="3">
        <v>7</v>
      </c>
      <c r="C9" s="45">
        <v>24</v>
      </c>
      <c r="D9" s="40">
        <v>0.1963176024279211</v>
      </c>
      <c r="E9" s="15">
        <v>2.4956360689894666E-2</v>
      </c>
      <c r="F9" s="20">
        <f t="shared" si="0"/>
        <v>7.8664355298973563</v>
      </c>
    </row>
    <row r="10" spans="2:6" ht="15" thickBot="1">
      <c r="B10" s="7">
        <v>8</v>
      </c>
      <c r="C10" s="48">
        <v>48</v>
      </c>
      <c r="D10" s="43">
        <v>0.13802852807283761</v>
      </c>
      <c r="E10" s="18">
        <v>1.4191225836323646E-2</v>
      </c>
      <c r="F10" s="23">
        <f t="shared" si="0"/>
        <v>9.7263287657322657</v>
      </c>
    </row>
    <row r="11" spans="2:6" ht="15" thickTop="1">
      <c r="B11" s="6">
        <v>9</v>
      </c>
      <c r="C11" s="44">
        <v>0</v>
      </c>
      <c r="D11" s="39">
        <v>0.14548952959028832</v>
      </c>
      <c r="E11" s="14">
        <v>3.9194119689778907E-2</v>
      </c>
      <c r="F11" s="19">
        <f t="shared" si="0"/>
        <v>3.7120244246289138</v>
      </c>
    </row>
    <row r="12" spans="2:6" ht="14.25">
      <c r="B12" s="3">
        <v>10</v>
      </c>
      <c r="C12" s="45">
        <v>12</v>
      </c>
      <c r="D12" s="40">
        <v>0.27512443095599393</v>
      </c>
      <c r="E12" s="15">
        <v>2.5998147933788632E-2</v>
      </c>
      <c r="F12" s="20">
        <f t="shared" si="0"/>
        <v>10.582462706831011</v>
      </c>
    </row>
    <row r="13" spans="2:6" ht="14.25">
      <c r="B13" s="3">
        <v>11</v>
      </c>
      <c r="C13" s="45">
        <v>24</v>
      </c>
      <c r="D13" s="40">
        <v>0.35486388467374813</v>
      </c>
      <c r="E13" s="15">
        <v>2.3046417409422384E-2</v>
      </c>
      <c r="F13" s="20">
        <f t="shared" si="0"/>
        <v>15.397789529259512</v>
      </c>
    </row>
    <row r="14" spans="2:6" ht="15" thickBot="1">
      <c r="B14" s="4">
        <v>12</v>
      </c>
      <c r="C14" s="46">
        <v>48</v>
      </c>
      <c r="D14" s="41">
        <v>0.25134248861911984</v>
      </c>
      <c r="E14" s="16">
        <v>2.6519041555735617E-2</v>
      </c>
      <c r="F14" s="21">
        <f t="shared" si="0"/>
        <v>9.4778119371647787</v>
      </c>
    </row>
    <row r="15" spans="2:6" ht="15" thickTop="1">
      <c r="B15" s="5">
        <v>13</v>
      </c>
      <c r="C15" s="47">
        <v>0</v>
      </c>
      <c r="D15" s="42">
        <v>0.10771820940819424</v>
      </c>
      <c r="E15" s="17">
        <v>1.0718601690010416E-2</v>
      </c>
      <c r="F15" s="22">
        <f t="shared" si="0"/>
        <v>10.049651299999894</v>
      </c>
    </row>
    <row r="16" spans="2:6" ht="14.25">
      <c r="B16" s="3">
        <v>14</v>
      </c>
      <c r="C16" s="45">
        <v>12</v>
      </c>
      <c r="D16" s="40">
        <v>0.17206934749620637</v>
      </c>
      <c r="E16" s="15">
        <v>1.7316587568005557E-2</v>
      </c>
      <c r="F16" s="20">
        <f t="shared" si="0"/>
        <v>9.9366775827198666</v>
      </c>
    </row>
    <row r="17" spans="2:6" ht="14.25">
      <c r="B17" s="3">
        <v>15</v>
      </c>
      <c r="C17" s="45">
        <v>24</v>
      </c>
      <c r="D17" s="40">
        <v>0.41268664643399094</v>
      </c>
      <c r="E17" s="15">
        <v>3.4853339506887362E-2</v>
      </c>
      <c r="F17" s="20">
        <f t="shared" si="0"/>
        <v>11.840662968678798</v>
      </c>
    </row>
    <row r="18" spans="2:6" ht="15" thickBot="1">
      <c r="B18" s="7">
        <v>16</v>
      </c>
      <c r="C18" s="48">
        <v>48</v>
      </c>
      <c r="D18" s="43">
        <v>0.22476267071320183</v>
      </c>
      <c r="E18" s="18">
        <v>2.7908091214260911E-2</v>
      </c>
      <c r="F18" s="23">
        <f t="shared" si="0"/>
        <v>8.0536740756511893</v>
      </c>
    </row>
    <row r="19" spans="2:6" ht="15" thickTop="1">
      <c r="B19" s="6">
        <v>17</v>
      </c>
      <c r="C19" s="44">
        <v>0</v>
      </c>
      <c r="D19" s="39">
        <v>0.21310485584218514</v>
      </c>
      <c r="E19" s="14">
        <v>4.0409538140988535E-2</v>
      </c>
      <c r="F19" s="19">
        <f t="shared" si="0"/>
        <v>5.2736276049150597</v>
      </c>
    </row>
    <row r="20" spans="2:6" ht="14.25">
      <c r="B20" s="3">
        <v>18</v>
      </c>
      <c r="C20" s="45">
        <v>12</v>
      </c>
      <c r="D20" s="40">
        <v>0.34740288315629742</v>
      </c>
      <c r="E20" s="15">
        <v>3.5895126750781339E-2</v>
      </c>
      <c r="F20" s="20">
        <f t="shared" si="0"/>
        <v>9.6782743119505881</v>
      </c>
    </row>
    <row r="21" spans="2:6" ht="14.25">
      <c r="B21" s="3">
        <v>19</v>
      </c>
      <c r="C21" s="45">
        <v>24</v>
      </c>
      <c r="D21" s="40">
        <v>0.27092761760242789</v>
      </c>
      <c r="E21" s="15">
        <v>3.103345294594282E-2</v>
      </c>
      <c r="F21" s="20">
        <f t="shared" si="0"/>
        <v>8.7301795927883621</v>
      </c>
    </row>
    <row r="22" spans="2:6" ht="15" thickBot="1">
      <c r="B22" s="4">
        <v>20</v>
      </c>
      <c r="C22" s="46">
        <v>48</v>
      </c>
      <c r="D22" s="41">
        <v>0.2065764795144158</v>
      </c>
      <c r="E22" s="16">
        <v>3.0512559323995832E-2</v>
      </c>
      <c r="F22" s="21">
        <f t="shared" si="0"/>
        <v>6.7702114831107902</v>
      </c>
    </row>
    <row r="23" spans="2:6" ht="15" thickTop="1">
      <c r="B23" s="5">
        <v>21</v>
      </c>
      <c r="C23" s="47">
        <v>0</v>
      </c>
      <c r="D23" s="42">
        <v>0.22429635811836118</v>
      </c>
      <c r="E23" s="17">
        <v>4.6139367982405359E-2</v>
      </c>
      <c r="F23" s="22">
        <f t="shared" si="0"/>
        <v>4.8612793786835926</v>
      </c>
    </row>
    <row r="24" spans="2:6" ht="14.25">
      <c r="B24" s="3">
        <v>22</v>
      </c>
      <c r="C24" s="45">
        <v>12</v>
      </c>
      <c r="D24" s="40">
        <v>0.26020242792109255</v>
      </c>
      <c r="E24" s="15">
        <v>3.2422502604468106E-2</v>
      </c>
      <c r="F24" s="20">
        <f t="shared" si="0"/>
        <v>8.0253653178898769</v>
      </c>
    </row>
    <row r="25" spans="2:6" ht="14.25">
      <c r="B25" s="3">
        <v>23</v>
      </c>
      <c r="C25" s="45">
        <v>24</v>
      </c>
      <c r="D25" s="40">
        <v>0.25740455235204857</v>
      </c>
      <c r="E25" s="15">
        <v>4.3708531079986117E-2</v>
      </c>
      <c r="F25" s="20">
        <f t="shared" si="0"/>
        <v>5.8891146874966163</v>
      </c>
    </row>
    <row r="26" spans="2:6" ht="15" thickBot="1">
      <c r="B26" s="4">
        <v>24</v>
      </c>
      <c r="C26" s="46">
        <v>48</v>
      </c>
      <c r="D26" s="41">
        <v>0.28491699544764798</v>
      </c>
      <c r="E26" s="16">
        <v>2.8428984836207892E-2</v>
      </c>
      <c r="F26" s="21">
        <f t="shared" si="0"/>
        <v>10.022060129448249</v>
      </c>
    </row>
    <row r="27" spans="2:6" ht="15" thickTop="1" thickBot="1"/>
    <row r="28" spans="2:6" ht="15" thickTop="1">
      <c r="B28" s="173"/>
      <c r="C28" s="167" t="s">
        <v>13</v>
      </c>
      <c r="D28" s="168"/>
      <c r="E28" s="168"/>
      <c r="F28" s="169"/>
    </row>
    <row r="29" spans="2:6" ht="13.5" customHeight="1" thickBot="1">
      <c r="B29" s="172"/>
      <c r="C29" s="32" t="s">
        <v>2</v>
      </c>
      <c r="D29" s="33" t="s">
        <v>3</v>
      </c>
      <c r="E29" s="34" t="s">
        <v>4</v>
      </c>
      <c r="F29" s="35" t="s">
        <v>5</v>
      </c>
    </row>
    <row r="30" spans="2:6" ht="14.25" customHeight="1" thickTop="1">
      <c r="B30" s="170" t="s">
        <v>9</v>
      </c>
      <c r="C30" s="30">
        <v>4.4124743883383379</v>
      </c>
      <c r="D30" s="31">
        <v>3.2415202711127202</v>
      </c>
      <c r="E30" s="31">
        <v>6.584785135285002</v>
      </c>
      <c r="F30" s="22">
        <v>9.5144821566154256</v>
      </c>
    </row>
    <row r="31" spans="2:6">
      <c r="B31" s="171"/>
      <c r="C31" s="28">
        <v>2.3012850413738963</v>
      </c>
      <c r="D31" s="24">
        <v>8.0256828355744947</v>
      </c>
      <c r="E31" s="24">
        <v>7.8664355298973563</v>
      </c>
      <c r="F31" s="20">
        <v>9.7263287657322657</v>
      </c>
    </row>
    <row r="32" spans="2:6" ht="15" customHeight="1">
      <c r="B32" s="171"/>
      <c r="C32" s="28">
        <v>3.7120244246289138</v>
      </c>
      <c r="D32" s="24">
        <v>10.582462706831011</v>
      </c>
      <c r="E32" s="24">
        <v>15.397789529259512</v>
      </c>
      <c r="F32" s="20">
        <v>9.4778119371647787</v>
      </c>
    </row>
    <row r="33" spans="1:26">
      <c r="B33" s="171"/>
      <c r="C33" s="28">
        <v>10.049651299999894</v>
      </c>
      <c r="D33" s="24">
        <v>9.9366775827198666</v>
      </c>
      <c r="E33" s="24">
        <v>11.840662968678798</v>
      </c>
      <c r="F33" s="20">
        <v>8.0536740756511893</v>
      </c>
    </row>
    <row r="34" spans="1:26">
      <c r="B34" s="171"/>
      <c r="C34" s="28">
        <v>5.2736276049150597</v>
      </c>
      <c r="D34" s="24">
        <v>9.6782743119505881</v>
      </c>
      <c r="E34" s="24">
        <v>8.7301795927883621</v>
      </c>
      <c r="F34" s="20">
        <v>6.7702114831107902</v>
      </c>
    </row>
    <row r="35" spans="1:26" ht="14.25" thickBot="1">
      <c r="B35" s="172"/>
      <c r="C35" s="29">
        <v>4.8612793786835926</v>
      </c>
      <c r="D35" s="27">
        <v>8.0253653178898769</v>
      </c>
      <c r="E35" s="27">
        <v>5.8891146874966163</v>
      </c>
      <c r="F35" s="21">
        <v>10.022060129448249</v>
      </c>
    </row>
    <row r="36" spans="1:26" ht="15" thickTop="1">
      <c r="B36" s="2"/>
      <c r="C36" s="2"/>
      <c r="D36" s="2"/>
      <c r="E36" s="2"/>
      <c r="F36" s="2"/>
    </row>
    <row r="37" spans="1:26">
      <c r="B37" s="26" t="s">
        <v>8</v>
      </c>
      <c r="C37" s="13">
        <f>AVERAGE(C30:C35)</f>
        <v>5.101723689656616</v>
      </c>
      <c r="D37" s="13">
        <f t="shared" ref="D37:F37" si="1">AVERAGE(D30:D35)</f>
        <v>8.248330504346427</v>
      </c>
      <c r="E37" s="13">
        <f t="shared" si="1"/>
        <v>9.3848279072342731</v>
      </c>
      <c r="F37" s="13">
        <f t="shared" si="1"/>
        <v>8.9274280912871173</v>
      </c>
    </row>
    <row r="38" spans="1:26">
      <c r="B38" s="12" t="s">
        <v>0</v>
      </c>
      <c r="C38" s="1">
        <f>STDEV(C30:C35)/SQRT(C39)</f>
        <v>1.0773135929916846</v>
      </c>
      <c r="D38" s="1">
        <f t="shared" ref="D38:F38" si="2">STDEV(D30:D35)/SQRT(D39)</f>
        <v>1.0879776722437529</v>
      </c>
      <c r="E38" s="1">
        <f t="shared" si="2"/>
        <v>1.4717468485162406</v>
      </c>
      <c r="F38" s="1">
        <f t="shared" si="2"/>
        <v>0.51319411579021157</v>
      </c>
    </row>
    <row r="39" spans="1:26">
      <c r="B39" s="12" t="s">
        <v>1</v>
      </c>
      <c r="C39" s="12">
        <f>COUNT(C30:C35)</f>
        <v>6</v>
      </c>
      <c r="D39" s="12">
        <f t="shared" ref="D39:F39" si="3">COUNT(D30:D35)</f>
        <v>6</v>
      </c>
      <c r="E39" s="12">
        <f t="shared" si="3"/>
        <v>6</v>
      </c>
      <c r="F39" s="12">
        <f t="shared" si="3"/>
        <v>6</v>
      </c>
    </row>
    <row r="43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Z43" s="8"/>
    </row>
    <row r="44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Z44" s="8"/>
    </row>
    <row r="45" spans="1:2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Z45" s="8"/>
    </row>
    <row r="46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Z46" s="8"/>
    </row>
    <row r="47" spans="1:2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Z47" s="8"/>
    </row>
    <row r="48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Z48" s="8"/>
    </row>
    <row r="49" spans="1:2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Z49" s="8"/>
    </row>
    <row r="50" spans="1:2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Z50" s="8"/>
    </row>
    <row r="51" spans="1:2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Z51" s="8"/>
    </row>
    <row r="52" spans="1:2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Z52" s="8"/>
    </row>
    <row r="53" spans="1:2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Z53" s="8"/>
    </row>
    <row r="54" spans="1:2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Z54" s="8"/>
    </row>
    <row r="55" spans="1:2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Z55" s="8"/>
    </row>
    <row r="56" spans="1:2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Z56" s="8"/>
    </row>
    <row r="57" spans="1:2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Z57" s="8"/>
    </row>
    <row r="58" spans="1:2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Z58" s="8"/>
    </row>
    <row r="59" spans="1:2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Z59" s="8"/>
    </row>
    <row r="60" spans="1:2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Z60" s="8"/>
    </row>
    <row r="61" spans="1:26">
      <c r="A61" s="8"/>
      <c r="B61" s="8"/>
      <c r="C61" s="8"/>
      <c r="D61" s="8"/>
      <c r="E61" s="8"/>
      <c r="F61" s="8"/>
      <c r="G61" s="9"/>
      <c r="H61" s="9"/>
      <c r="I61" s="9"/>
      <c r="J61" s="9"/>
      <c r="K61" s="9"/>
      <c r="L61" s="8"/>
      <c r="M61" s="8"/>
      <c r="Z61" s="8"/>
    </row>
    <row r="62" spans="1:26">
      <c r="A62" s="8"/>
      <c r="B62" s="8"/>
      <c r="C62" s="8"/>
      <c r="D62" s="8"/>
      <c r="E62" s="8"/>
      <c r="F62" s="8"/>
      <c r="G62" s="9"/>
      <c r="H62" s="9"/>
      <c r="I62" s="9"/>
      <c r="J62" s="9"/>
      <c r="K62" s="9"/>
      <c r="L62" s="8"/>
      <c r="M62" s="8"/>
      <c r="Z62" s="8"/>
    </row>
    <row r="63" spans="1:26">
      <c r="A63" s="8"/>
      <c r="B63" s="8"/>
      <c r="C63" s="8"/>
      <c r="D63" s="8"/>
      <c r="E63" s="8"/>
      <c r="F63" s="8"/>
      <c r="G63" s="9"/>
      <c r="H63" s="9"/>
      <c r="I63" s="9"/>
      <c r="J63" s="9"/>
      <c r="K63" s="9"/>
      <c r="L63" s="8"/>
      <c r="M63" s="8"/>
      <c r="Z63" s="8"/>
    </row>
    <row r="64" spans="1:26">
      <c r="A64" s="8"/>
      <c r="B64" s="8"/>
      <c r="C64" s="8"/>
      <c r="D64" s="8"/>
      <c r="E64" s="8"/>
      <c r="F64" s="8"/>
      <c r="G64" s="9"/>
      <c r="H64" s="9"/>
      <c r="I64" s="9"/>
      <c r="J64" s="9"/>
      <c r="K64" s="9"/>
      <c r="L64" s="8"/>
      <c r="M64" s="8"/>
      <c r="Z64" s="8"/>
    </row>
    <row r="65" spans="1:26">
      <c r="A65" s="8"/>
      <c r="B65" s="8"/>
      <c r="C65" s="8"/>
      <c r="D65" s="8"/>
      <c r="E65" s="10"/>
      <c r="F65" s="10"/>
      <c r="G65" s="11"/>
      <c r="H65" s="11"/>
      <c r="I65" s="11"/>
      <c r="J65" s="11"/>
      <c r="K65" s="11"/>
      <c r="L65" s="10"/>
      <c r="M65" s="10"/>
      <c r="Z65" s="8"/>
    </row>
    <row r="66" spans="1:26">
      <c r="A66" s="8"/>
      <c r="B66" s="8"/>
      <c r="C66" s="8"/>
      <c r="D66" s="8"/>
      <c r="E66" s="10"/>
      <c r="F66" s="10"/>
      <c r="G66" s="11"/>
      <c r="H66" s="11"/>
      <c r="I66" s="11"/>
      <c r="J66" s="11"/>
      <c r="K66" s="11"/>
      <c r="L66" s="10"/>
      <c r="M66" s="10"/>
      <c r="Z66" s="8"/>
    </row>
    <row r="67" spans="1:26">
      <c r="A67" s="8"/>
      <c r="B67" s="8"/>
      <c r="C67" s="8"/>
      <c r="D67" s="8"/>
      <c r="E67" s="8"/>
      <c r="F67" s="8"/>
      <c r="G67" s="9"/>
      <c r="H67" s="9"/>
      <c r="I67" s="9"/>
      <c r="J67" s="9"/>
      <c r="K67" s="9"/>
      <c r="L67" s="8"/>
      <c r="M67" s="8"/>
      <c r="Z67" s="8"/>
    </row>
    <row r="68" spans="1:26">
      <c r="A68" s="8"/>
      <c r="B68" s="8"/>
      <c r="C68" s="8"/>
      <c r="D68" s="8"/>
      <c r="E68" s="8"/>
      <c r="F68" s="8"/>
      <c r="G68" s="9"/>
      <c r="H68" s="9"/>
      <c r="I68" s="9"/>
      <c r="J68" s="9"/>
      <c r="K68" s="9"/>
      <c r="L68" s="8"/>
      <c r="M68" s="8"/>
      <c r="Z68" s="8"/>
    </row>
    <row r="69" spans="1:26">
      <c r="A69" s="8"/>
      <c r="B69" s="8"/>
      <c r="C69" s="8"/>
      <c r="D69" s="8"/>
      <c r="E69" s="8"/>
      <c r="F69" s="8"/>
      <c r="G69" s="9"/>
      <c r="H69" s="9"/>
      <c r="I69" s="9"/>
      <c r="J69" s="9"/>
      <c r="K69" s="9"/>
      <c r="L69" s="8"/>
      <c r="M69" s="8"/>
      <c r="Z69" s="8"/>
    </row>
    <row r="70" spans="1:2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</sheetData>
  <mergeCells count="3">
    <mergeCell ref="C28:F28"/>
    <mergeCell ref="B30:B35"/>
    <mergeCell ref="B28:B29"/>
  </mergeCells>
  <phoneticPr fontId="1"/>
  <pageMargins left="0.39370078740157483" right="0.70866141732283472" top="0.74803149606299213" bottom="0.74803149606299213" header="0.31496062992125984" footer="0.31496062992125984"/>
  <pageSetup paperSize="9"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75313-8AA4-4AC2-B41B-B1E0159CA0FF}">
  <sheetPr>
    <tabColor theme="8" tint="0.79998168889431442"/>
  </sheetPr>
  <dimension ref="A1:Z50"/>
  <sheetViews>
    <sheetView tabSelected="1" workbookViewId="0">
      <selection activeCell="L17" sqref="L17"/>
    </sheetView>
  </sheetViews>
  <sheetFormatPr defaultRowHeight="13.5"/>
  <cols>
    <col min="1" max="1" width="9" style="93"/>
    <col min="2" max="2" width="11.625" style="93" customWidth="1"/>
    <col min="3" max="7" width="7.875" style="93" customWidth="1"/>
    <col min="8" max="10" width="7.875" style="94" customWidth="1"/>
    <col min="11" max="14" width="7.875" style="95" customWidth="1"/>
    <col min="15" max="17" width="7.5" customWidth="1"/>
    <col min="18" max="19" width="5" customWidth="1"/>
    <col min="20" max="25" width="7.5" customWidth="1"/>
  </cols>
  <sheetData>
    <row r="1" spans="1:26" ht="14.25" thickBot="1"/>
    <row r="2" spans="1:26" ht="15" thickTop="1" thickBot="1">
      <c r="A2" s="96"/>
      <c r="B2" s="97"/>
      <c r="C2" s="177" t="s">
        <v>51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8"/>
    </row>
    <row r="3" spans="1:26" ht="15" customHeight="1" thickTop="1">
      <c r="A3" s="179"/>
      <c r="B3" s="180" t="s">
        <v>52</v>
      </c>
      <c r="C3" s="182" t="s">
        <v>66</v>
      </c>
      <c r="D3" s="183"/>
      <c r="E3" s="183"/>
      <c r="F3" s="183"/>
      <c r="G3" s="183"/>
      <c r="H3" s="184"/>
      <c r="I3" s="185" t="s">
        <v>53</v>
      </c>
      <c r="J3" s="186"/>
      <c r="K3" s="186"/>
      <c r="L3" s="186"/>
      <c r="M3" s="186"/>
      <c r="N3" s="187"/>
    </row>
    <row r="4" spans="1:26" ht="22.5" customHeight="1" thickBot="1">
      <c r="A4" s="179"/>
      <c r="B4" s="181"/>
      <c r="C4" s="188" t="s">
        <v>17</v>
      </c>
      <c r="D4" s="189"/>
      <c r="E4" s="190"/>
      <c r="F4" s="191" t="s">
        <v>54</v>
      </c>
      <c r="G4" s="189"/>
      <c r="H4" s="190"/>
      <c r="I4" s="191" t="s">
        <v>17</v>
      </c>
      <c r="J4" s="189"/>
      <c r="K4" s="190"/>
      <c r="L4" s="188" t="s">
        <v>54</v>
      </c>
      <c r="M4" s="189"/>
      <c r="N4" s="190"/>
    </row>
    <row r="5" spans="1:26" ht="15" thickTop="1" thickBot="1">
      <c r="A5" s="98"/>
      <c r="B5" s="181"/>
      <c r="C5" s="99" t="s">
        <v>55</v>
      </c>
      <c r="D5" s="100" t="s">
        <v>56</v>
      </c>
      <c r="E5" s="101" t="s">
        <v>57</v>
      </c>
      <c r="F5" s="102" t="s">
        <v>55</v>
      </c>
      <c r="G5" s="100" t="s">
        <v>56</v>
      </c>
      <c r="H5" s="101" t="s">
        <v>57</v>
      </c>
      <c r="I5" s="102" t="s">
        <v>55</v>
      </c>
      <c r="J5" s="100" t="s">
        <v>56</v>
      </c>
      <c r="K5" s="101" t="s">
        <v>57</v>
      </c>
      <c r="L5" s="102" t="s">
        <v>55</v>
      </c>
      <c r="M5" s="100" t="s">
        <v>56</v>
      </c>
      <c r="N5" s="101" t="s">
        <v>57</v>
      </c>
    </row>
    <row r="6" spans="1:26" ht="14.25" thickTop="1">
      <c r="A6" s="174"/>
      <c r="B6" s="103" t="s">
        <v>58</v>
      </c>
      <c r="C6" s="104">
        <v>16</v>
      </c>
      <c r="D6" s="105">
        <v>541</v>
      </c>
      <c r="E6" s="106">
        <f t="shared" ref="E6:E9" si="0">C6/D6*100</f>
        <v>2.957486136783734</v>
      </c>
      <c r="F6" s="104">
        <v>13</v>
      </c>
      <c r="G6" s="105">
        <v>454</v>
      </c>
      <c r="H6" s="106">
        <f>F6/G6*100</f>
        <v>2.8634361233480177</v>
      </c>
      <c r="I6" s="104">
        <v>392</v>
      </c>
      <c r="J6" s="105">
        <v>680</v>
      </c>
      <c r="K6" s="106">
        <f t="shared" ref="K6:K9" si="1">I6/J6*100</f>
        <v>57.647058823529406</v>
      </c>
      <c r="L6" s="107">
        <v>112</v>
      </c>
      <c r="M6" s="108">
        <v>406</v>
      </c>
      <c r="N6" s="106">
        <f t="shared" ref="N6:N9" si="2">L6/M6*100</f>
        <v>27.586206896551722</v>
      </c>
    </row>
    <row r="7" spans="1:26">
      <c r="A7" s="174"/>
      <c r="B7" s="109" t="s">
        <v>59</v>
      </c>
      <c r="C7" s="110">
        <v>13</v>
      </c>
      <c r="D7" s="111">
        <v>447</v>
      </c>
      <c r="E7" s="112">
        <f t="shared" si="0"/>
        <v>2.9082774049217002</v>
      </c>
      <c r="F7" s="110">
        <v>17</v>
      </c>
      <c r="G7" s="111">
        <v>480</v>
      </c>
      <c r="H7" s="112">
        <f t="shared" ref="H7:H9" si="3">F7/G7*100</f>
        <v>3.5416666666666665</v>
      </c>
      <c r="I7" s="110">
        <v>436</v>
      </c>
      <c r="J7" s="111">
        <v>608</v>
      </c>
      <c r="K7" s="112">
        <f t="shared" si="1"/>
        <v>71.710526315789465</v>
      </c>
      <c r="L7" s="113">
        <v>116</v>
      </c>
      <c r="M7" s="114">
        <v>367</v>
      </c>
      <c r="N7" s="112">
        <f t="shared" si="2"/>
        <v>31.607629427792915</v>
      </c>
    </row>
    <row r="8" spans="1:26">
      <c r="A8" s="174"/>
      <c r="B8" s="109" t="s">
        <v>60</v>
      </c>
      <c r="C8" s="110">
        <v>6</v>
      </c>
      <c r="D8" s="111">
        <v>423</v>
      </c>
      <c r="E8" s="112">
        <f>C8/D8*100</f>
        <v>1.4184397163120568</v>
      </c>
      <c r="F8" s="110">
        <v>28</v>
      </c>
      <c r="G8" s="111">
        <v>432</v>
      </c>
      <c r="H8" s="112">
        <f t="shared" si="3"/>
        <v>6.481481481481481</v>
      </c>
      <c r="I8" s="110">
        <v>278</v>
      </c>
      <c r="J8" s="111">
        <v>448</v>
      </c>
      <c r="K8" s="112">
        <f t="shared" si="1"/>
        <v>62.053571428571431</v>
      </c>
      <c r="L8" s="113">
        <v>90</v>
      </c>
      <c r="M8" s="114">
        <v>404</v>
      </c>
      <c r="N8" s="112">
        <f t="shared" si="2"/>
        <v>22.277227722772277</v>
      </c>
      <c r="O8" s="115"/>
      <c r="P8" s="115"/>
      <c r="Q8" s="116"/>
    </row>
    <row r="9" spans="1:26" ht="14.25" thickBot="1">
      <c r="A9" s="174"/>
      <c r="B9" s="117" t="s">
        <v>61</v>
      </c>
      <c r="C9" s="118">
        <v>9</v>
      </c>
      <c r="D9" s="119">
        <v>415</v>
      </c>
      <c r="E9" s="120">
        <f t="shared" si="0"/>
        <v>2.1686746987951806</v>
      </c>
      <c r="F9" s="118">
        <v>50</v>
      </c>
      <c r="G9" s="119">
        <v>495</v>
      </c>
      <c r="H9" s="120">
        <f t="shared" si="3"/>
        <v>10.1010101010101</v>
      </c>
      <c r="I9" s="118">
        <v>285</v>
      </c>
      <c r="J9" s="119">
        <v>470</v>
      </c>
      <c r="K9" s="120">
        <f t="shared" si="1"/>
        <v>60.638297872340431</v>
      </c>
      <c r="L9" s="121">
        <v>98</v>
      </c>
      <c r="M9" s="122">
        <v>515</v>
      </c>
      <c r="N9" s="120">
        <f t="shared" si="2"/>
        <v>19.029126213592232</v>
      </c>
      <c r="O9" s="115"/>
      <c r="P9" s="115"/>
      <c r="Q9" s="116"/>
    </row>
    <row r="10" spans="1:26" ht="7.5" customHeight="1" thickTop="1" thickBo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25"/>
      <c r="L10" s="25"/>
      <c r="M10" s="25"/>
      <c r="N10" s="25"/>
    </row>
    <row r="11" spans="1:26" ht="14.25" thickTop="1">
      <c r="A11" s="123"/>
      <c r="B11" s="124" t="s">
        <v>62</v>
      </c>
      <c r="C11" s="125"/>
      <c r="D11" s="126"/>
      <c r="E11" s="127">
        <f>AVERAGE(E6:E9)</f>
        <v>2.3632194892031677</v>
      </c>
      <c r="F11" s="128"/>
      <c r="G11" s="127"/>
      <c r="H11" s="129">
        <f>AVERAGE(H6:H9)</f>
        <v>5.7468985931265664</v>
      </c>
      <c r="I11" s="128"/>
      <c r="J11" s="127"/>
      <c r="K11" s="130">
        <f>AVERAGE(K6:K9)</f>
        <v>63.01236361005769</v>
      </c>
      <c r="L11" s="128"/>
      <c r="M11" s="131"/>
      <c r="N11" s="129">
        <f>AVERAGE(N6:N9)</f>
        <v>25.125047565177287</v>
      </c>
      <c r="R11" t="s">
        <v>63</v>
      </c>
    </row>
    <row r="12" spans="1:26">
      <c r="A12" s="123"/>
      <c r="B12" s="132" t="s">
        <v>49</v>
      </c>
      <c r="C12" s="133"/>
      <c r="D12" s="134"/>
      <c r="E12" s="135">
        <f>STDEV(E6:E9)/SQRT(E13)</f>
        <v>0.36293909896073351</v>
      </c>
      <c r="F12" s="136"/>
      <c r="G12" s="135"/>
      <c r="H12" s="137">
        <f>STDEV(H6:H9)/SQRT(H13)</f>
        <v>1.6501339013104144</v>
      </c>
      <c r="I12" s="136"/>
      <c r="J12" s="135"/>
      <c r="K12" s="138">
        <f>STDEV(K6:K9)/SQRT(K13)</f>
        <v>3.041381271752587</v>
      </c>
      <c r="L12" s="136"/>
      <c r="M12" s="139"/>
      <c r="N12" s="137">
        <f>STDEV(N6:N9)/SQRT(N13)</f>
        <v>2.789138275516752</v>
      </c>
      <c r="S12" s="140"/>
    </row>
    <row r="13" spans="1:26" ht="14.25" thickBot="1">
      <c r="A13" s="123"/>
      <c r="B13" s="141" t="s">
        <v>50</v>
      </c>
      <c r="C13" s="121"/>
      <c r="D13" s="142"/>
      <c r="E13" s="143">
        <v>4</v>
      </c>
      <c r="F13" s="144"/>
      <c r="G13" s="143"/>
      <c r="H13" s="145">
        <v>4</v>
      </c>
      <c r="I13" s="144"/>
      <c r="J13" s="143"/>
      <c r="K13" s="146">
        <v>4</v>
      </c>
      <c r="L13" s="144"/>
      <c r="M13" s="147"/>
      <c r="N13" s="145">
        <v>4</v>
      </c>
    </row>
    <row r="14" spans="1:26" ht="15" thickTop="1" thickBo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25"/>
      <c r="L14" s="25"/>
      <c r="M14" s="25"/>
      <c r="N14" s="25"/>
    </row>
    <row r="15" spans="1:26" ht="14.25" thickTop="1">
      <c r="A15" s="96"/>
      <c r="B15" s="96"/>
      <c r="C15" s="96"/>
      <c r="D15" s="96"/>
      <c r="E15" s="96"/>
      <c r="F15" s="96"/>
      <c r="G15" s="96"/>
      <c r="H15" s="96"/>
      <c r="I15" s="96"/>
      <c r="J15" s="148"/>
      <c r="K15" s="175" t="s">
        <v>14</v>
      </c>
      <c r="L15" s="175"/>
      <c r="M15" s="175"/>
      <c r="N15" s="176"/>
    </row>
    <row r="16" spans="1:26" ht="39" thickBot="1">
      <c r="A16" s="96"/>
      <c r="B16" s="96"/>
      <c r="C16" s="96"/>
      <c r="D16" s="96"/>
      <c r="E16" s="96"/>
      <c r="F16" s="96"/>
      <c r="G16" s="96"/>
      <c r="H16" s="96"/>
      <c r="I16" s="96"/>
      <c r="J16" s="149"/>
      <c r="K16" s="74" t="s">
        <v>67</v>
      </c>
      <c r="L16" s="75" t="s">
        <v>68</v>
      </c>
      <c r="M16" s="75" t="s">
        <v>46</v>
      </c>
      <c r="N16" s="76" t="s">
        <v>47</v>
      </c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4.25" thickTop="1">
      <c r="A17" s="96"/>
      <c r="B17" s="96"/>
      <c r="C17" s="96"/>
      <c r="D17" s="96"/>
      <c r="E17" s="96"/>
      <c r="F17" s="96"/>
      <c r="G17" s="96"/>
      <c r="H17" s="96"/>
      <c r="I17" s="96"/>
      <c r="J17" s="151" t="s">
        <v>64</v>
      </c>
      <c r="K17" s="152">
        <f>E11</f>
        <v>2.3632194892031677</v>
      </c>
      <c r="L17" s="153">
        <f>H11</f>
        <v>5.7468985931265664</v>
      </c>
      <c r="M17" s="153">
        <f>K11</f>
        <v>63.01236361005769</v>
      </c>
      <c r="N17" s="154">
        <f>N11</f>
        <v>25.125047565177287</v>
      </c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>
      <c r="A18" s="96"/>
      <c r="B18" s="96"/>
      <c r="C18" s="96"/>
      <c r="D18" s="96"/>
      <c r="E18" s="96"/>
      <c r="F18" s="96"/>
      <c r="G18" s="96"/>
      <c r="H18" s="96"/>
      <c r="I18" s="96"/>
      <c r="J18" s="132" t="s">
        <v>0</v>
      </c>
      <c r="K18" s="155">
        <f>E12</f>
        <v>0.36293909896073351</v>
      </c>
      <c r="L18" s="156">
        <f>H12</f>
        <v>1.6501339013104144</v>
      </c>
      <c r="M18" s="156">
        <f>K12</f>
        <v>3.041381271752587</v>
      </c>
      <c r="N18" s="157">
        <f>N12</f>
        <v>2.789138275516752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4.25" thickBot="1">
      <c r="A19" s="96"/>
      <c r="B19" s="96"/>
      <c r="C19" s="96"/>
      <c r="D19" s="96"/>
      <c r="E19" s="96"/>
      <c r="F19" s="96"/>
      <c r="G19" s="96"/>
      <c r="H19" s="96"/>
      <c r="I19" s="96"/>
      <c r="J19" s="141" t="s">
        <v>1</v>
      </c>
      <c r="K19" s="158">
        <f>E13</f>
        <v>4</v>
      </c>
      <c r="L19" s="159">
        <f>H13</f>
        <v>4</v>
      </c>
      <c r="M19" s="159">
        <f>K13</f>
        <v>4</v>
      </c>
      <c r="N19" s="160">
        <f>N13</f>
        <v>4</v>
      </c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5" thickTop="1">
      <c r="A20" s="161"/>
      <c r="B20" s="161"/>
      <c r="C20" s="161"/>
      <c r="D20" s="96"/>
      <c r="E20" s="96"/>
      <c r="F20" s="96"/>
      <c r="G20" s="25"/>
      <c r="H20" s="25"/>
      <c r="I20" s="25"/>
      <c r="J20" s="25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6" ht="14.25">
      <c r="A21" s="161"/>
      <c r="B21" s="161"/>
      <c r="C21" s="161"/>
      <c r="D21" s="96"/>
      <c r="E21" s="96"/>
      <c r="F21" s="96"/>
      <c r="G21" s="25"/>
      <c r="H21" s="25"/>
      <c r="I21" s="25"/>
      <c r="J21" s="25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6" ht="14.25">
      <c r="A22" s="161"/>
      <c r="B22" s="161"/>
      <c r="C22" s="161"/>
      <c r="D22" s="96"/>
      <c r="E22" s="96"/>
      <c r="F22" s="96"/>
      <c r="G22" s="25"/>
      <c r="H22" s="25"/>
      <c r="I22" s="25"/>
      <c r="J22" s="25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6" ht="14.25">
      <c r="A23" s="161"/>
      <c r="B23" s="161"/>
      <c r="C23" s="161"/>
      <c r="D23" s="96"/>
      <c r="E23" s="96"/>
      <c r="F23" s="96"/>
      <c r="G23" s="25"/>
      <c r="H23" s="25"/>
      <c r="I23" s="25"/>
      <c r="J23" s="25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6" ht="14.25">
      <c r="A24" s="161"/>
      <c r="B24" s="161"/>
      <c r="C24" s="161"/>
      <c r="D24" s="96"/>
      <c r="E24" s="96"/>
      <c r="F24" s="96"/>
      <c r="G24" s="25"/>
      <c r="H24" s="25"/>
      <c r="I24" s="25"/>
      <c r="J24" s="25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6" ht="14.25">
      <c r="A25" s="161"/>
      <c r="B25" s="161"/>
      <c r="C25" s="161"/>
      <c r="D25" s="96"/>
      <c r="E25" s="96"/>
      <c r="F25" s="96"/>
      <c r="G25" s="25"/>
      <c r="H25" s="25"/>
      <c r="I25" s="25"/>
      <c r="J25" s="25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6" ht="14.25">
      <c r="A26" s="161"/>
      <c r="B26" s="161"/>
      <c r="C26" s="161"/>
      <c r="D26" s="161"/>
      <c r="E26" s="161"/>
      <c r="F26" s="161"/>
      <c r="G26" s="161"/>
      <c r="H26" s="96"/>
      <c r="I26" s="96"/>
      <c r="J26" s="96"/>
      <c r="K26" s="25"/>
      <c r="L26" s="25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>
      <c r="A27" s="96"/>
      <c r="B27" s="95"/>
      <c r="C27" s="95"/>
      <c r="D27" s="116"/>
      <c r="E27" s="116"/>
      <c r="F27" s="116"/>
      <c r="G27" s="162"/>
      <c r="H27" s="162"/>
      <c r="I27" s="162"/>
      <c r="J27" s="162"/>
      <c r="K27" s="162"/>
      <c r="L27" s="162"/>
      <c r="M27" s="162"/>
      <c r="N27" s="163"/>
      <c r="O27" s="150"/>
    </row>
    <row r="28" spans="1:26">
      <c r="A28" s="96"/>
      <c r="B28" s="95"/>
      <c r="C28" s="95"/>
      <c r="D28" s="116"/>
      <c r="E28" s="116"/>
      <c r="F28" s="116"/>
      <c r="G28" s="162"/>
      <c r="H28" s="162"/>
      <c r="I28" s="162"/>
      <c r="J28" s="162"/>
      <c r="K28" s="162"/>
      <c r="L28" s="162"/>
      <c r="M28" s="162"/>
      <c r="N28" s="163"/>
      <c r="O28" s="150"/>
    </row>
    <row r="29" spans="1:26">
      <c r="A29" s="96"/>
      <c r="B29" s="95"/>
      <c r="C29" s="95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50"/>
      <c r="O29" s="150"/>
    </row>
    <row r="30" spans="1:26">
      <c r="A30" s="96"/>
      <c r="B30" s="95"/>
      <c r="C30" s="95"/>
      <c r="D30" s="116"/>
      <c r="E30" s="116"/>
      <c r="F30" s="116"/>
      <c r="G30" s="95"/>
      <c r="H30" s="95"/>
      <c r="I30" s="95"/>
      <c r="J30" s="95"/>
      <c r="N30" s="150"/>
      <c r="O30" s="150"/>
    </row>
    <row r="31" spans="1:26">
      <c r="A31" s="96"/>
      <c r="B31" s="95"/>
      <c r="C31" s="95"/>
      <c r="D31" s="116"/>
      <c r="E31" s="116"/>
      <c r="F31" s="116"/>
      <c r="G31" s="95"/>
      <c r="H31" s="95"/>
      <c r="I31" s="95"/>
      <c r="J31" s="95"/>
      <c r="N31" s="150"/>
      <c r="O31" s="150"/>
    </row>
    <row r="32" spans="1:26">
      <c r="A32" s="96"/>
      <c r="B32" s="95"/>
      <c r="C32" s="95"/>
      <c r="D32" s="116"/>
      <c r="E32" s="116"/>
      <c r="F32" s="116"/>
      <c r="G32" s="95"/>
      <c r="H32" s="95"/>
      <c r="I32" s="95"/>
      <c r="J32" s="95"/>
      <c r="N32" s="150"/>
      <c r="O32" s="150"/>
    </row>
    <row r="33" spans="1:26">
      <c r="A33" s="96"/>
      <c r="B33" s="95"/>
      <c r="C33" s="95"/>
      <c r="D33" s="116"/>
      <c r="E33" s="116"/>
      <c r="F33" s="116"/>
      <c r="G33" s="95"/>
      <c r="H33" s="95"/>
      <c r="I33" s="95"/>
      <c r="J33" s="95"/>
      <c r="N33" s="150"/>
      <c r="O33" s="150"/>
    </row>
    <row r="34" spans="1:26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25"/>
      <c r="L34" s="25"/>
      <c r="O34" s="150"/>
      <c r="P34" s="150"/>
      <c r="Q34" s="150"/>
      <c r="Z34" s="150"/>
    </row>
    <row r="35" spans="1:26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25"/>
      <c r="L35" s="25"/>
      <c r="O35" s="150"/>
      <c r="P35" s="150"/>
      <c r="Q35" s="150"/>
      <c r="Z35" s="150"/>
    </row>
    <row r="36" spans="1:26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25"/>
      <c r="L36" s="25"/>
      <c r="O36" s="150"/>
      <c r="P36" s="150"/>
      <c r="Q36" s="150"/>
      <c r="Y36" s="150"/>
      <c r="Z36" s="150"/>
    </row>
    <row r="37" spans="1:26">
      <c r="A37" s="164"/>
      <c r="B37" s="164"/>
      <c r="C37" s="164"/>
      <c r="D37" s="164"/>
      <c r="E37" s="164"/>
      <c r="F37" s="164"/>
      <c r="G37" s="164"/>
    </row>
    <row r="38" spans="1:26">
      <c r="A38" s="164"/>
      <c r="B38" s="164"/>
      <c r="C38" s="164"/>
      <c r="D38" s="164"/>
      <c r="E38" s="164"/>
      <c r="F38" s="164"/>
      <c r="G38" s="164"/>
    </row>
    <row r="39" spans="1:26">
      <c r="A39" s="164"/>
      <c r="B39" s="164"/>
      <c r="C39" s="164"/>
      <c r="D39" s="164"/>
      <c r="E39" s="164"/>
      <c r="F39" s="164"/>
      <c r="G39" s="164"/>
    </row>
    <row r="40" spans="1:26">
      <c r="A40" s="164"/>
      <c r="B40" s="164"/>
      <c r="C40" s="164"/>
      <c r="D40" s="164"/>
      <c r="E40" s="164"/>
      <c r="F40" s="164"/>
      <c r="G40" s="164"/>
    </row>
    <row r="41" spans="1:26">
      <c r="A41" s="164"/>
      <c r="B41" s="164"/>
      <c r="C41" s="164"/>
      <c r="D41" s="164"/>
      <c r="E41" s="164"/>
      <c r="F41" s="164"/>
      <c r="G41" s="164"/>
    </row>
    <row r="42" spans="1:26">
      <c r="A42" s="164"/>
      <c r="B42" s="164"/>
      <c r="C42" s="164"/>
      <c r="D42" s="164"/>
      <c r="E42" s="164"/>
      <c r="F42" s="164"/>
      <c r="G42" s="164"/>
    </row>
    <row r="43" spans="1:26">
      <c r="A43" s="164"/>
      <c r="B43" s="164"/>
      <c r="C43" s="164"/>
      <c r="D43" s="164"/>
      <c r="E43" s="164"/>
      <c r="F43" s="164"/>
      <c r="G43" s="164"/>
    </row>
    <row r="44" spans="1:26">
      <c r="A44" s="164"/>
      <c r="B44" s="164"/>
      <c r="C44" s="164"/>
      <c r="D44" s="164"/>
      <c r="E44" s="164"/>
      <c r="F44" s="164"/>
      <c r="G44" s="164"/>
    </row>
    <row r="45" spans="1:26">
      <c r="A45" s="164"/>
      <c r="B45" s="164"/>
      <c r="C45" s="164"/>
      <c r="D45" s="164"/>
      <c r="E45" s="164"/>
      <c r="F45" s="164"/>
      <c r="G45" s="164"/>
    </row>
    <row r="46" spans="1:26">
      <c r="A46" s="164"/>
      <c r="B46" s="164"/>
      <c r="C46" s="164"/>
      <c r="D46" s="165"/>
      <c r="E46" s="165"/>
      <c r="F46" s="165"/>
      <c r="G46" s="165"/>
      <c r="H46" s="165"/>
      <c r="I46" s="165"/>
      <c r="J46" s="165"/>
      <c r="K46" s="166"/>
      <c r="L46" s="166"/>
    </row>
    <row r="47" spans="1:26">
      <c r="A47" s="164"/>
      <c r="B47" s="164"/>
      <c r="C47" s="164"/>
      <c r="D47" s="164"/>
      <c r="E47" s="164"/>
      <c r="F47" s="164"/>
      <c r="G47" s="164"/>
    </row>
    <row r="48" spans="1:26">
      <c r="A48" s="164"/>
      <c r="B48" s="164"/>
      <c r="C48" s="164"/>
      <c r="D48" s="164"/>
      <c r="E48" s="164"/>
      <c r="F48" s="164"/>
      <c r="G48" s="164"/>
    </row>
    <row r="49" spans="1:12">
      <c r="A49" s="164"/>
      <c r="B49" s="164"/>
      <c r="C49" s="164"/>
      <c r="D49" s="164"/>
      <c r="E49" s="164"/>
      <c r="F49" s="164"/>
      <c r="G49" s="164"/>
    </row>
    <row r="50" spans="1:12">
      <c r="A50" s="164"/>
      <c r="B50" s="164"/>
      <c r="C50" s="164"/>
      <c r="D50" s="165"/>
      <c r="E50" s="165"/>
      <c r="F50" s="165"/>
      <c r="G50" s="165"/>
      <c r="H50" s="165"/>
      <c r="I50" s="165"/>
      <c r="J50" s="165"/>
      <c r="K50" s="166"/>
      <c r="L50" s="166"/>
    </row>
  </sheetData>
  <mergeCells count="12">
    <mergeCell ref="A6:A7"/>
    <mergeCell ref="A8:A9"/>
    <mergeCell ref="K15:N15"/>
    <mergeCell ref="C2:N2"/>
    <mergeCell ref="A3:A4"/>
    <mergeCell ref="B3:B5"/>
    <mergeCell ref="C3:H3"/>
    <mergeCell ref="I3:N3"/>
    <mergeCell ref="C4:E4"/>
    <mergeCell ref="F4:H4"/>
    <mergeCell ref="I4:K4"/>
    <mergeCell ref="L4:N4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4F2D-C05F-40E3-9C0B-A93E7CDB097A}">
  <sheetPr>
    <tabColor theme="9" tint="0.79998168889431442"/>
  </sheetPr>
  <dimension ref="B1:AA71"/>
  <sheetViews>
    <sheetView topLeftCell="A4" zoomScale="91" zoomScaleNormal="91" workbookViewId="0">
      <selection activeCell="K16" sqref="K16"/>
    </sheetView>
  </sheetViews>
  <sheetFormatPr defaultRowHeight="13.5"/>
  <cols>
    <col min="1" max="1" width="4.375" customWidth="1"/>
    <col min="2" max="2" width="7.875" customWidth="1"/>
    <col min="3" max="3" width="9.625" customWidth="1"/>
    <col min="4" max="4" width="11.375" customWidth="1"/>
    <col min="5" max="5" width="13" customWidth="1"/>
    <col min="6" max="6" width="10.875" customWidth="1"/>
    <col min="7" max="7" width="13.375" customWidth="1"/>
    <col min="8" max="8" width="10" customWidth="1"/>
    <col min="9" max="9" width="7.25" customWidth="1"/>
    <col min="10" max="10" width="7.875" customWidth="1"/>
    <col min="11" max="11" width="8.25" customWidth="1"/>
    <col min="12" max="12" width="7.25" customWidth="1"/>
    <col min="13" max="13" width="9.5" customWidth="1"/>
  </cols>
  <sheetData>
    <row r="1" spans="2:8" ht="48" customHeight="1" thickTop="1" thickBot="1">
      <c r="B1" s="197" t="s">
        <v>14</v>
      </c>
      <c r="C1" s="198"/>
      <c r="D1" s="49" t="s">
        <v>15</v>
      </c>
      <c r="E1" s="50" t="s">
        <v>10</v>
      </c>
      <c r="F1" s="51" t="s">
        <v>16</v>
      </c>
      <c r="G1" s="49" t="s">
        <v>11</v>
      </c>
      <c r="H1" s="52"/>
    </row>
    <row r="2" spans="2:8" ht="14.25" thickTop="1">
      <c r="B2" s="195" t="s">
        <v>66</v>
      </c>
      <c r="C2" s="53" t="s">
        <v>17</v>
      </c>
      <c r="D2" s="54" t="s">
        <v>18</v>
      </c>
      <c r="E2" s="39">
        <v>3.680846153846154E-2</v>
      </c>
      <c r="F2" s="55">
        <v>3.8648233486943163E-2</v>
      </c>
      <c r="G2" s="56">
        <f>E2/F2</f>
        <v>0.95239699767640951</v>
      </c>
      <c r="H2" s="57"/>
    </row>
    <row r="3" spans="2:8">
      <c r="B3" s="196"/>
      <c r="C3" s="58" t="s">
        <v>19</v>
      </c>
      <c r="D3" s="59" t="s">
        <v>20</v>
      </c>
      <c r="E3" s="40">
        <v>0.1736324732905983</v>
      </c>
      <c r="F3" s="60">
        <v>6.4761904761904757E-2</v>
      </c>
      <c r="G3" s="61">
        <f t="shared" ref="G3:G25" si="0">E3/F3</f>
        <v>2.6810896611048269</v>
      </c>
      <c r="H3" s="57"/>
    </row>
    <row r="4" spans="2:8">
      <c r="B4" s="192" t="s">
        <v>21</v>
      </c>
      <c r="C4" s="58" t="s">
        <v>22</v>
      </c>
      <c r="D4" s="59" t="s">
        <v>23</v>
      </c>
      <c r="E4" s="40">
        <v>5.0653846153846114E-3</v>
      </c>
      <c r="F4" s="60">
        <v>2.8356374807987708E-2</v>
      </c>
      <c r="G4" s="61">
        <f t="shared" si="0"/>
        <v>0.17863301108425689</v>
      </c>
      <c r="H4" s="57"/>
    </row>
    <row r="5" spans="2:8" ht="14.25" thickBot="1">
      <c r="B5" s="193"/>
      <c r="C5" s="62" t="s">
        <v>24</v>
      </c>
      <c r="D5" s="63" t="s">
        <v>25</v>
      </c>
      <c r="E5" s="41">
        <v>2.4421720085470087E-2</v>
      </c>
      <c r="F5" s="64">
        <v>4.6789554531490016E-2</v>
      </c>
      <c r="G5" s="65">
        <f t="shared" si="0"/>
        <v>0.52194812132767654</v>
      </c>
      <c r="H5" s="57"/>
    </row>
    <row r="6" spans="2:8" ht="14.25" thickTop="1">
      <c r="B6" s="195" t="s">
        <v>65</v>
      </c>
      <c r="C6" s="53" t="s">
        <v>17</v>
      </c>
      <c r="D6" s="66" t="s">
        <v>26</v>
      </c>
      <c r="E6" s="42">
        <v>2.8703846153846153E-2</v>
      </c>
      <c r="F6" s="67">
        <v>5.2933947772657454E-2</v>
      </c>
      <c r="G6" s="68">
        <f t="shared" si="0"/>
        <v>0.54225780168757531</v>
      </c>
      <c r="H6" s="57"/>
    </row>
    <row r="7" spans="2:8">
      <c r="B7" s="196"/>
      <c r="C7" s="58" t="s">
        <v>19</v>
      </c>
      <c r="D7" s="59" t="s">
        <v>27</v>
      </c>
      <c r="E7" s="40">
        <v>6.6117339743589743E-2</v>
      </c>
      <c r="F7" s="60">
        <v>5.3241167434715832E-2</v>
      </c>
      <c r="G7" s="61">
        <f t="shared" si="0"/>
        <v>1.2418461677171644</v>
      </c>
      <c r="H7" s="57"/>
    </row>
    <row r="8" spans="2:8">
      <c r="B8" s="192" t="s">
        <v>21</v>
      </c>
      <c r="C8" s="58" t="s">
        <v>22</v>
      </c>
      <c r="D8" s="59" t="s">
        <v>28</v>
      </c>
      <c r="E8" s="40">
        <v>7.7669230769230836E-3</v>
      </c>
      <c r="F8" s="60">
        <v>8.9493087557603684E-2</v>
      </c>
      <c r="G8" s="61">
        <f t="shared" si="0"/>
        <v>8.6787966410520556E-2</v>
      </c>
      <c r="H8" s="57"/>
    </row>
    <row r="9" spans="2:8" ht="14.25" thickBot="1">
      <c r="B9" s="193"/>
      <c r="C9" s="62" t="s">
        <v>24</v>
      </c>
      <c r="D9" s="69" t="s">
        <v>29</v>
      </c>
      <c r="E9" s="43">
        <v>7.4158637820512824E-2</v>
      </c>
      <c r="F9" s="70">
        <v>5.7235023041474653E-2</v>
      </c>
      <c r="G9" s="71">
        <f t="shared" si="0"/>
        <v>1.2956863451732112</v>
      </c>
      <c r="H9" s="57"/>
    </row>
    <row r="10" spans="2:8" ht="14.25" thickTop="1">
      <c r="B10" s="195" t="s">
        <v>65</v>
      </c>
      <c r="C10" s="53" t="s">
        <v>17</v>
      </c>
      <c r="D10" s="54" t="s">
        <v>30</v>
      </c>
      <c r="E10" s="39">
        <v>4.4575384615384614E-2</v>
      </c>
      <c r="F10" s="55">
        <v>6.2150537634408601E-2</v>
      </c>
      <c r="G10" s="72">
        <f t="shared" si="0"/>
        <v>0.71721639606068666</v>
      </c>
      <c r="H10" s="57"/>
    </row>
    <row r="11" spans="2:8">
      <c r="B11" s="196"/>
      <c r="C11" s="58" t="s">
        <v>19</v>
      </c>
      <c r="D11" s="59" t="s">
        <v>31</v>
      </c>
      <c r="E11" s="40">
        <v>0.18029720619658124</v>
      </c>
      <c r="F11" s="60">
        <v>6.1689708141321041E-2</v>
      </c>
      <c r="G11" s="73">
        <f t="shared" si="0"/>
        <v>2.9226464450690837</v>
      </c>
      <c r="H11" s="57"/>
    </row>
    <row r="12" spans="2:8">
      <c r="B12" s="192" t="s">
        <v>21</v>
      </c>
      <c r="C12" s="58" t="s">
        <v>22</v>
      </c>
      <c r="D12" s="59" t="s">
        <v>32</v>
      </c>
      <c r="E12" s="40">
        <v>7.7669230769230662E-3</v>
      </c>
      <c r="F12" s="60">
        <v>8.3195084485407064E-2</v>
      </c>
      <c r="G12" s="61">
        <f t="shared" si="0"/>
        <v>9.3357956482217799E-2</v>
      </c>
      <c r="H12" s="57"/>
    </row>
    <row r="13" spans="2:8" ht="14.25" thickBot="1">
      <c r="B13" s="193"/>
      <c r="C13" s="62" t="s">
        <v>24</v>
      </c>
      <c r="D13" s="59" t="s">
        <v>33</v>
      </c>
      <c r="E13" s="41">
        <v>4.7652136752136753E-2</v>
      </c>
      <c r="F13" s="64">
        <v>6.9216589861751165E-2</v>
      </c>
      <c r="G13" s="65">
        <f t="shared" si="0"/>
        <v>0.688449645486929</v>
      </c>
      <c r="H13" s="57"/>
    </row>
    <row r="14" spans="2:8" ht="14.25" thickTop="1">
      <c r="B14" s="195" t="s">
        <v>65</v>
      </c>
      <c r="C14" s="53" t="s">
        <v>17</v>
      </c>
      <c r="D14" s="54" t="s">
        <v>34</v>
      </c>
      <c r="E14" s="42">
        <v>2.5664615384615383E-2</v>
      </c>
      <c r="F14" s="67">
        <v>7.0752688172043013E-2</v>
      </c>
      <c r="G14" s="68">
        <f t="shared" si="0"/>
        <v>0.36273696516249704</v>
      </c>
      <c r="H14" s="57"/>
    </row>
    <row r="15" spans="2:8">
      <c r="B15" s="196"/>
      <c r="C15" s="58" t="s">
        <v>19</v>
      </c>
      <c r="D15" s="59" t="s">
        <v>35</v>
      </c>
      <c r="E15" s="40">
        <v>0.16833805199430202</v>
      </c>
      <c r="F15" s="60">
        <v>7.4439324116743477E-2</v>
      </c>
      <c r="G15" s="73">
        <f t="shared" si="0"/>
        <v>2.2614129560109495</v>
      </c>
      <c r="H15" s="57"/>
    </row>
    <row r="16" spans="2:8">
      <c r="B16" s="192" t="s">
        <v>21</v>
      </c>
      <c r="C16" s="58" t="s">
        <v>22</v>
      </c>
      <c r="D16" s="59" t="s">
        <v>36</v>
      </c>
      <c r="E16" s="40">
        <v>1.6209230769230767E-2</v>
      </c>
      <c r="F16" s="60">
        <v>6.4761904761904757E-2</v>
      </c>
      <c r="G16" s="61">
        <f t="shared" si="0"/>
        <v>0.25028959276018098</v>
      </c>
      <c r="H16" s="57"/>
    </row>
    <row r="17" spans="2:8" ht="14.25" thickBot="1">
      <c r="B17" s="193"/>
      <c r="C17" s="62" t="s">
        <v>24</v>
      </c>
      <c r="D17" s="63" t="s">
        <v>37</v>
      </c>
      <c r="E17" s="43">
        <v>8.1512044159544161E-2</v>
      </c>
      <c r="F17" s="70">
        <v>6.6298003072196632E-2</v>
      </c>
      <c r="G17" s="71">
        <f t="shared" si="0"/>
        <v>1.2294796280783884</v>
      </c>
      <c r="H17" s="57"/>
    </row>
    <row r="18" spans="2:8" ht="14.25" thickTop="1">
      <c r="B18" s="195" t="s">
        <v>65</v>
      </c>
      <c r="C18" s="53" t="s">
        <v>17</v>
      </c>
      <c r="D18" s="66" t="s">
        <v>38</v>
      </c>
      <c r="E18" s="39">
        <v>4.4913076923076924E-2</v>
      </c>
      <c r="F18" s="55">
        <v>6.3686635944700462E-2</v>
      </c>
      <c r="G18" s="72">
        <f t="shared" si="0"/>
        <v>0.70521980407436269</v>
      </c>
      <c r="H18" s="57"/>
    </row>
    <row r="19" spans="2:8">
      <c r="B19" s="196"/>
      <c r="C19" s="58" t="s">
        <v>19</v>
      </c>
      <c r="D19" s="59" t="s">
        <v>39</v>
      </c>
      <c r="E19" s="40">
        <v>0.18078029380341881</v>
      </c>
      <c r="F19" s="60">
        <v>6.5222734254992323E-2</v>
      </c>
      <c r="G19" s="61">
        <f t="shared" si="0"/>
        <v>2.7717374297226951</v>
      </c>
      <c r="H19" s="57"/>
    </row>
    <row r="20" spans="2:8">
      <c r="B20" s="192" t="s">
        <v>21</v>
      </c>
      <c r="C20" s="58" t="s">
        <v>17</v>
      </c>
      <c r="D20" s="59" t="s">
        <v>40</v>
      </c>
      <c r="E20" s="40">
        <v>9.7930769230769234E-3</v>
      </c>
      <c r="F20" s="60">
        <v>7.1520737327188943E-2</v>
      </c>
      <c r="G20" s="61">
        <f t="shared" si="0"/>
        <v>0.1369263977002379</v>
      </c>
      <c r="H20" s="57"/>
    </row>
    <row r="21" spans="2:8" ht="14.25" thickBot="1">
      <c r="B21" s="193"/>
      <c r="C21" s="62" t="s">
        <v>24</v>
      </c>
      <c r="D21" s="69" t="s">
        <v>41</v>
      </c>
      <c r="E21" s="41">
        <v>4.0802142094017099E-2</v>
      </c>
      <c r="F21" s="64">
        <v>7.5360983102918597E-2</v>
      </c>
      <c r="G21" s="65">
        <f t="shared" si="0"/>
        <v>0.54142263561363901</v>
      </c>
      <c r="H21" s="57"/>
    </row>
    <row r="22" spans="2:8" ht="14.25" thickTop="1">
      <c r="B22" s="195" t="s">
        <v>65</v>
      </c>
      <c r="C22" s="53" t="s">
        <v>17</v>
      </c>
      <c r="D22" s="54" t="s">
        <v>42</v>
      </c>
      <c r="E22" s="42">
        <v>2.0936923076923079E-2</v>
      </c>
      <c r="F22" s="67">
        <v>6.8294930875576046E-2</v>
      </c>
      <c r="G22" s="68">
        <f t="shared" si="0"/>
        <v>0.30656628257033114</v>
      </c>
      <c r="H22" s="57"/>
    </row>
    <row r="23" spans="2:8">
      <c r="B23" s="196"/>
      <c r="C23" s="58" t="s">
        <v>19</v>
      </c>
      <c r="D23" s="59" t="s">
        <v>43</v>
      </c>
      <c r="E23" s="40">
        <v>8.1902110042735066E-2</v>
      </c>
      <c r="F23" s="60">
        <v>7.0445468509984649E-2</v>
      </c>
      <c r="G23" s="61">
        <f t="shared" si="0"/>
        <v>1.1626313484042852</v>
      </c>
      <c r="H23" s="57"/>
    </row>
    <row r="24" spans="2:8">
      <c r="B24" s="192" t="s">
        <v>21</v>
      </c>
      <c r="C24" s="58" t="s">
        <v>22</v>
      </c>
      <c r="D24" s="59" t="s">
        <v>44</v>
      </c>
      <c r="E24" s="40">
        <v>2.3976153846153852E-2</v>
      </c>
      <c r="F24" s="60">
        <v>7.6743471582181255E-2</v>
      </c>
      <c r="G24" s="61">
        <f t="shared" si="0"/>
        <v>0.31241945864383824</v>
      </c>
      <c r="H24" s="57"/>
    </row>
    <row r="25" spans="2:8" ht="14.25" thickBot="1">
      <c r="B25" s="193"/>
      <c r="C25" s="62" t="s">
        <v>24</v>
      </c>
      <c r="D25" s="63" t="s">
        <v>45</v>
      </c>
      <c r="E25" s="41">
        <v>8.2795587606837612E-2</v>
      </c>
      <c r="F25" s="64">
        <v>5.5391705069124428E-2</v>
      </c>
      <c r="G25" s="65">
        <f t="shared" si="0"/>
        <v>1.494728994233258</v>
      </c>
      <c r="H25" s="57"/>
    </row>
    <row r="26" spans="2:8" ht="15" thickTop="1" thickBot="1"/>
    <row r="27" spans="2:8" ht="14.25" thickTop="1">
      <c r="C27" s="173"/>
      <c r="D27" s="194" t="s">
        <v>14</v>
      </c>
      <c r="E27" s="175"/>
      <c r="F27" s="175"/>
      <c r="G27" s="176"/>
    </row>
    <row r="28" spans="2:8" ht="31.5" customHeight="1" thickBot="1">
      <c r="C28" s="172"/>
      <c r="D28" s="74" t="s">
        <v>67</v>
      </c>
      <c r="E28" s="75" t="s">
        <v>68</v>
      </c>
      <c r="F28" s="75" t="s">
        <v>46</v>
      </c>
      <c r="G28" s="76" t="s">
        <v>47</v>
      </c>
    </row>
    <row r="29" spans="2:8" ht="14.25" customHeight="1" thickTop="1">
      <c r="C29" s="170" t="s">
        <v>9</v>
      </c>
      <c r="D29" s="24">
        <v>0.95239699767640951</v>
      </c>
      <c r="E29" s="24">
        <v>2.6810896611048269</v>
      </c>
      <c r="F29" s="24">
        <v>0.17863301108425689</v>
      </c>
      <c r="G29" s="20">
        <v>0.52194812132767654</v>
      </c>
    </row>
    <row r="30" spans="2:8">
      <c r="C30" s="171"/>
      <c r="D30" s="24">
        <v>0.54225780168757531</v>
      </c>
      <c r="E30" s="24">
        <v>1.2418461677171644</v>
      </c>
      <c r="F30" s="24">
        <v>8.6787966410520556E-2</v>
      </c>
      <c r="G30" s="20">
        <v>1.2956863451732112</v>
      </c>
    </row>
    <row r="31" spans="2:8" ht="15" customHeight="1">
      <c r="C31" s="171"/>
      <c r="D31" s="24">
        <v>0.71721639606068666</v>
      </c>
      <c r="E31" s="24">
        <v>2.9226464450690837</v>
      </c>
      <c r="F31" s="24">
        <v>9.3357956482217799E-2</v>
      </c>
      <c r="G31" s="20">
        <v>0.688449645486929</v>
      </c>
    </row>
    <row r="32" spans="2:8">
      <c r="C32" s="171"/>
      <c r="D32" s="24">
        <v>0.36273696516249704</v>
      </c>
      <c r="E32" s="24">
        <v>2.2614129560109495</v>
      </c>
      <c r="F32" s="24">
        <v>0.25028959276018098</v>
      </c>
      <c r="G32" s="20">
        <v>1.2294796280783884</v>
      </c>
    </row>
    <row r="33" spans="2:27">
      <c r="C33" s="171"/>
      <c r="D33" s="24">
        <v>0.70521980407436269</v>
      </c>
      <c r="E33" s="24">
        <v>2.7717374297226951</v>
      </c>
      <c r="F33" s="24">
        <v>0.1369263977002379</v>
      </c>
      <c r="G33" s="20">
        <v>0.54142263561363901</v>
      </c>
    </row>
    <row r="34" spans="2:27" ht="14.25" thickBot="1">
      <c r="C34" s="172"/>
      <c r="D34" s="27">
        <v>0.30656628257033114</v>
      </c>
      <c r="E34" s="77">
        <v>1.1626313484042852</v>
      </c>
      <c r="F34" s="27">
        <v>0.31241945864383824</v>
      </c>
      <c r="G34" s="21">
        <v>1.494728994233258</v>
      </c>
    </row>
    <row r="35" spans="2:27" ht="14.25" thickTop="1"/>
    <row r="36" spans="2:27">
      <c r="C36" s="12" t="s">
        <v>48</v>
      </c>
      <c r="D36" s="13">
        <f>AVERAGE(D29:D34)</f>
        <v>0.5977323745386437</v>
      </c>
      <c r="E36" s="13">
        <f t="shared" ref="E36:G36" si="1">AVERAGE(E29:E34)</f>
        <v>2.1735606680048343</v>
      </c>
      <c r="F36" s="13">
        <f t="shared" si="1"/>
        <v>0.17640239718020875</v>
      </c>
      <c r="G36" s="13">
        <f t="shared" si="1"/>
        <v>0.96195256165218368</v>
      </c>
    </row>
    <row r="37" spans="2:27">
      <c r="C37" s="12" t="s">
        <v>49</v>
      </c>
      <c r="D37" s="1">
        <f>STDEV(D29:D34)/SQRT(D38)</f>
        <v>9.9111879137619097E-2</v>
      </c>
      <c r="E37" s="1">
        <f t="shared" ref="E37:G37" si="2">STDEV(E29:E34)/SQRT(E38)</f>
        <v>0.32012073984037864</v>
      </c>
      <c r="F37" s="1">
        <f t="shared" si="2"/>
        <v>3.6719846670986503E-2</v>
      </c>
      <c r="G37" s="1">
        <f t="shared" si="2"/>
        <v>0.17436101131444232</v>
      </c>
    </row>
    <row r="38" spans="2:27">
      <c r="C38" s="12" t="s">
        <v>50</v>
      </c>
      <c r="D38" s="12">
        <f>COUNT(D29:D34)</f>
        <v>6</v>
      </c>
      <c r="E38" s="12">
        <f t="shared" ref="E38:G38" si="3">COUNT(E29:E34)</f>
        <v>6</v>
      </c>
      <c r="F38" s="12">
        <f t="shared" si="3"/>
        <v>6</v>
      </c>
      <c r="G38" s="12">
        <f t="shared" si="3"/>
        <v>6</v>
      </c>
    </row>
    <row r="41" spans="2:27" ht="14.25">
      <c r="B41" s="2"/>
      <c r="C41" s="2"/>
      <c r="D41" s="2"/>
      <c r="E41" s="2"/>
      <c r="F41" s="78"/>
      <c r="G41" s="2"/>
      <c r="H41" s="2"/>
      <c r="I41" s="2"/>
      <c r="J41" s="2"/>
      <c r="K41" s="2"/>
      <c r="L41" s="2"/>
      <c r="M41" s="2"/>
      <c r="N41" s="2"/>
      <c r="O41" s="2"/>
    </row>
    <row r="42" spans="2:27" ht="14.25">
      <c r="B42" s="2"/>
      <c r="C42" s="8"/>
      <c r="D42" s="8"/>
      <c r="E42" s="8"/>
      <c r="F42" s="79"/>
      <c r="G42" s="8"/>
      <c r="H42" s="2"/>
      <c r="I42" s="8"/>
      <c r="J42" s="2"/>
      <c r="K42" s="2"/>
      <c r="L42" s="2"/>
      <c r="M42" s="2"/>
      <c r="N42" s="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2:27">
      <c r="B43" s="8"/>
      <c r="C43" s="8"/>
      <c r="D43" s="8"/>
      <c r="E43" s="8"/>
      <c r="F43" s="79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2:27">
      <c r="B44" s="8"/>
      <c r="C44" s="8"/>
      <c r="D44" s="8"/>
      <c r="E44" s="8"/>
      <c r="F44" s="79"/>
      <c r="G44" s="8"/>
      <c r="H44" s="8"/>
      <c r="I44" s="8"/>
      <c r="J44" s="8"/>
      <c r="K44" s="8"/>
      <c r="L44" s="8"/>
      <c r="M44" s="8"/>
      <c r="N44" s="8"/>
      <c r="O44" s="8"/>
      <c r="P44" s="8">
        <v>0.5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2:27">
      <c r="B45" s="8"/>
      <c r="C45" s="8"/>
      <c r="D45" s="8"/>
      <c r="E45" s="8"/>
      <c r="F45" s="7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2:27">
      <c r="B46" s="8"/>
      <c r="C46" s="8"/>
      <c r="D46" s="8"/>
      <c r="E46" s="8"/>
      <c r="F46" s="7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2:27">
      <c r="B47" s="8"/>
      <c r="C47" s="8"/>
      <c r="D47" s="8"/>
      <c r="E47" s="8"/>
      <c r="F47" s="79"/>
      <c r="G47" s="8"/>
      <c r="H47" s="8"/>
      <c r="I47" s="8"/>
      <c r="J47" s="8"/>
      <c r="K47" s="8"/>
      <c r="L47" s="8"/>
      <c r="M47" s="8"/>
      <c r="N47" s="8"/>
      <c r="O47" s="8"/>
      <c r="P47" s="80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2:27">
      <c r="B48" s="8"/>
      <c r="C48" s="8"/>
      <c r="D48" s="8"/>
      <c r="E48" s="8"/>
      <c r="F48" s="7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2:27">
      <c r="B49" s="8"/>
      <c r="C49" s="8"/>
      <c r="D49" s="8"/>
      <c r="E49" s="8"/>
      <c r="F49" s="7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2:27">
      <c r="B50" s="8"/>
      <c r="C50" s="8"/>
      <c r="D50" s="8"/>
      <c r="E50" s="8"/>
      <c r="F50" s="7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2:27">
      <c r="B51" s="8"/>
      <c r="C51" s="8"/>
      <c r="D51" s="8"/>
      <c r="E51" s="8"/>
      <c r="F51" s="7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2:27">
      <c r="B52" s="8"/>
      <c r="C52" s="8"/>
      <c r="D52" s="8"/>
      <c r="E52" s="8"/>
      <c r="F52" s="79"/>
      <c r="G52" s="10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2:27">
      <c r="B53" s="8"/>
      <c r="C53" s="8"/>
      <c r="D53" s="8"/>
      <c r="E53" s="8"/>
      <c r="F53" s="7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2:27">
      <c r="B54" s="8"/>
      <c r="C54" s="8"/>
      <c r="D54" s="8"/>
      <c r="E54" s="8"/>
      <c r="F54" s="79"/>
      <c r="G54" s="8"/>
      <c r="H54" s="8"/>
      <c r="I54" s="8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2:27">
      <c r="B55" s="8"/>
      <c r="C55" s="8"/>
      <c r="D55" s="8"/>
      <c r="E55" s="8"/>
      <c r="F55" s="7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2:27">
      <c r="B56" s="8"/>
      <c r="C56" s="8"/>
      <c r="D56" s="8"/>
      <c r="E56" s="8"/>
      <c r="F56" s="79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2:27">
      <c r="B57" s="8"/>
      <c r="C57" s="8"/>
      <c r="D57" s="8"/>
      <c r="E57" s="8"/>
      <c r="F57" s="79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2:27">
      <c r="B58" s="8"/>
      <c r="C58" s="8"/>
      <c r="D58" s="8"/>
      <c r="E58" s="8"/>
      <c r="F58" s="79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2:27">
      <c r="B59" s="8"/>
      <c r="C59" s="8"/>
      <c r="D59" s="8"/>
      <c r="E59" s="81"/>
      <c r="F59" s="81"/>
      <c r="G59" s="82"/>
      <c r="H59" s="82"/>
      <c r="I59" s="82"/>
      <c r="J59" s="82"/>
      <c r="K59" s="82"/>
      <c r="L59" s="10"/>
      <c r="M59" s="1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2:27">
      <c r="B60" s="8"/>
      <c r="C60" s="8"/>
      <c r="D60" s="8"/>
      <c r="E60" s="83"/>
      <c r="F60" s="83"/>
      <c r="G60" s="84"/>
      <c r="H60" s="84"/>
      <c r="I60" s="84"/>
      <c r="J60" s="84"/>
      <c r="K60" s="84"/>
      <c r="L60" s="85"/>
      <c r="M60" s="8"/>
      <c r="N60" s="8"/>
      <c r="O60" s="9"/>
      <c r="P60" s="8"/>
      <c r="Q60" s="8"/>
      <c r="R60" s="8"/>
      <c r="S60" s="8"/>
      <c r="T60" s="8"/>
      <c r="U60" s="8"/>
      <c r="V60" s="9"/>
      <c r="W60" s="9"/>
      <c r="X60" s="9"/>
      <c r="Y60" s="8"/>
      <c r="Z60" s="8"/>
      <c r="AA60" s="8"/>
    </row>
    <row r="61" spans="2:27">
      <c r="B61" s="8"/>
      <c r="C61" s="8"/>
      <c r="D61" s="8"/>
      <c r="E61" s="83"/>
      <c r="F61" s="83"/>
      <c r="G61" s="84"/>
      <c r="H61" s="84"/>
      <c r="I61" s="84"/>
      <c r="J61" s="84"/>
      <c r="K61" s="84"/>
      <c r="L61" s="85"/>
      <c r="M61" s="10"/>
      <c r="N61" s="8"/>
      <c r="O61" s="11"/>
      <c r="P61" s="8"/>
      <c r="Q61" s="8"/>
      <c r="R61" s="8"/>
      <c r="S61" s="8"/>
      <c r="T61" s="8"/>
      <c r="U61" s="8"/>
      <c r="V61" s="9"/>
      <c r="W61" s="9"/>
      <c r="X61" s="9"/>
      <c r="Y61" s="8"/>
      <c r="Z61" s="8"/>
      <c r="AA61" s="8"/>
    </row>
    <row r="62" spans="2:27">
      <c r="B62" s="8"/>
      <c r="C62" s="8"/>
      <c r="D62" s="8"/>
      <c r="E62" s="83"/>
      <c r="F62" s="83"/>
      <c r="G62" s="84"/>
      <c r="H62" s="84"/>
      <c r="I62" s="84"/>
      <c r="J62" s="84"/>
      <c r="K62" s="84"/>
      <c r="L62" s="86"/>
      <c r="M62" s="86"/>
      <c r="N62" s="9"/>
      <c r="O62" s="9"/>
      <c r="P62" s="87"/>
      <c r="Q62" s="87"/>
      <c r="R62" s="87"/>
      <c r="S62" s="88"/>
      <c r="T62" s="10"/>
      <c r="U62" s="8"/>
      <c r="V62" s="9"/>
      <c r="W62" s="9"/>
      <c r="X62" s="9"/>
      <c r="Y62" s="8"/>
      <c r="Z62" s="8"/>
      <c r="AA62" s="8"/>
    </row>
    <row r="63" spans="2:27">
      <c r="B63" s="8"/>
      <c r="C63" s="8"/>
      <c r="D63" s="8"/>
      <c r="E63" s="83"/>
      <c r="F63" s="83"/>
      <c r="G63" s="84"/>
      <c r="H63" s="84"/>
      <c r="I63" s="84"/>
      <c r="J63" s="84"/>
      <c r="K63" s="84"/>
      <c r="L63" s="86"/>
      <c r="M63" s="86"/>
      <c r="N63" s="11"/>
      <c r="O63" s="9"/>
      <c r="P63" s="89"/>
      <c r="Q63" s="89"/>
      <c r="R63" s="89"/>
      <c r="S63" s="80"/>
      <c r="T63" s="8"/>
      <c r="U63" s="8"/>
      <c r="V63" s="9"/>
      <c r="W63" s="9"/>
      <c r="X63" s="9"/>
      <c r="Y63" s="8"/>
      <c r="Z63" s="8"/>
      <c r="AA63" s="8"/>
    </row>
    <row r="64" spans="2:27">
      <c r="B64" s="8"/>
      <c r="C64" s="8"/>
      <c r="D64" s="8"/>
      <c r="E64" s="81"/>
      <c r="F64" s="81"/>
      <c r="G64" s="82"/>
      <c r="H64" s="82"/>
      <c r="I64" s="82"/>
      <c r="J64" s="82"/>
      <c r="K64" s="82"/>
      <c r="L64" s="11"/>
      <c r="M64" s="11"/>
      <c r="N64" s="9"/>
      <c r="O64" s="11"/>
      <c r="P64" s="89"/>
      <c r="Q64" s="89"/>
      <c r="R64" s="89"/>
      <c r="S64" s="80"/>
      <c r="T64" s="8"/>
      <c r="U64" s="8"/>
      <c r="V64" s="11"/>
      <c r="W64" s="11"/>
      <c r="X64" s="11"/>
      <c r="Y64" s="10"/>
      <c r="Z64" s="10"/>
      <c r="AA64" s="8"/>
    </row>
    <row r="65" spans="2:27">
      <c r="B65" s="8"/>
      <c r="C65" s="8"/>
      <c r="D65" s="8"/>
      <c r="E65" s="8"/>
      <c r="F65" s="79"/>
      <c r="G65" s="84"/>
      <c r="H65" s="84"/>
      <c r="I65" s="84"/>
      <c r="J65" s="84"/>
      <c r="K65" s="84"/>
      <c r="L65" s="86"/>
      <c r="M65" s="86"/>
      <c r="N65" s="9"/>
      <c r="O65" s="9"/>
      <c r="P65" s="89"/>
      <c r="Q65" s="89"/>
      <c r="R65" s="89"/>
      <c r="S65" s="80"/>
      <c r="T65" s="8"/>
      <c r="U65" s="8"/>
      <c r="V65" s="11"/>
      <c r="W65" s="11"/>
      <c r="X65" s="11"/>
      <c r="Y65" s="10"/>
      <c r="Z65" s="10"/>
      <c r="AA65" s="8"/>
    </row>
    <row r="66" spans="2:27">
      <c r="B66" s="90"/>
      <c r="C66" s="8"/>
      <c r="D66" s="8"/>
      <c r="E66" s="10"/>
      <c r="F66" s="91"/>
      <c r="G66" s="92"/>
      <c r="H66" s="82"/>
      <c r="I66" s="82"/>
      <c r="J66" s="82"/>
      <c r="K66" s="82"/>
      <c r="L66" s="11"/>
      <c r="M66" s="11"/>
      <c r="N66" s="11"/>
      <c r="O66" s="9"/>
      <c r="P66" s="89"/>
      <c r="Q66" s="89"/>
      <c r="R66" s="89"/>
      <c r="S66" s="80"/>
      <c r="T66" s="8"/>
      <c r="U66" s="8"/>
      <c r="V66" s="9"/>
      <c r="W66" s="9"/>
      <c r="X66" s="9"/>
      <c r="Y66" s="8"/>
      <c r="Z66" s="8"/>
      <c r="AA66" s="8"/>
    </row>
    <row r="67" spans="2:27">
      <c r="B67" s="90"/>
      <c r="C67" s="8"/>
      <c r="D67" s="8"/>
      <c r="E67" s="8"/>
      <c r="F67" s="79"/>
      <c r="G67" s="90"/>
      <c r="H67" s="8"/>
      <c r="I67" s="8"/>
      <c r="J67" s="9"/>
      <c r="K67" s="9"/>
      <c r="L67" s="9"/>
      <c r="M67" s="9"/>
      <c r="N67" s="9"/>
      <c r="O67" s="9"/>
      <c r="P67" s="87"/>
      <c r="Q67" s="87"/>
      <c r="R67" s="87"/>
      <c r="S67" s="88"/>
      <c r="T67" s="10"/>
      <c r="U67" s="8"/>
      <c r="V67" s="9"/>
      <c r="W67" s="9"/>
      <c r="X67" s="9"/>
      <c r="Y67" s="8"/>
      <c r="Z67" s="8"/>
      <c r="AA67" s="8"/>
    </row>
    <row r="68" spans="2:27">
      <c r="B68" s="8"/>
      <c r="C68" s="8"/>
      <c r="D68" s="9"/>
      <c r="E68" s="9"/>
      <c r="F68" s="9"/>
      <c r="G68" s="9"/>
      <c r="H68" s="9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9"/>
      <c r="W68" s="9"/>
      <c r="X68" s="9"/>
      <c r="Y68" s="8"/>
      <c r="Z68" s="8"/>
      <c r="AA68" s="8"/>
    </row>
    <row r="69" spans="2:27">
      <c r="B69" s="8"/>
      <c r="C69" s="8"/>
      <c r="D69" s="9"/>
      <c r="E69" s="9"/>
      <c r="F69" s="9"/>
      <c r="G69" s="9"/>
      <c r="H69" s="9"/>
      <c r="I69" s="8"/>
      <c r="J69" s="8"/>
      <c r="K69" s="8"/>
      <c r="L69" s="8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2:27">
      <c r="D70" s="9"/>
      <c r="E70" s="9"/>
      <c r="F70" s="9"/>
      <c r="G70" s="9"/>
      <c r="H70" s="9"/>
    </row>
    <row r="71" spans="2:27">
      <c r="D71" s="8"/>
      <c r="E71" s="8"/>
      <c r="F71" s="8"/>
      <c r="G71" s="8"/>
      <c r="H71" s="8"/>
    </row>
  </sheetData>
  <mergeCells count="16">
    <mergeCell ref="B10:B11"/>
    <mergeCell ref="B1:C1"/>
    <mergeCell ref="B2:B3"/>
    <mergeCell ref="B4:B5"/>
    <mergeCell ref="B6:B7"/>
    <mergeCell ref="B8:B9"/>
    <mergeCell ref="B24:B25"/>
    <mergeCell ref="C27:C28"/>
    <mergeCell ref="D27:G27"/>
    <mergeCell ref="C29:C34"/>
    <mergeCell ref="B12:B13"/>
    <mergeCell ref="B14:B15"/>
    <mergeCell ref="B16:B17"/>
    <mergeCell ref="B18:B19"/>
    <mergeCell ref="B20:B21"/>
    <mergeCell ref="B22:B23"/>
  </mergeCells>
  <phoneticPr fontId="1"/>
  <pageMargins left="0.39370078740157483" right="0.70866141732283472" top="0.74803149606299213" bottom="0.74803149606299213" header="0.31496062992125984" footer="0.31496062992125984"/>
  <pageSetup paperSize="9" scale="65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Fig.5a</vt:lpstr>
      <vt:lpstr>Fig.5b</vt:lpstr>
      <vt:lpstr>Fig.5c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nagae</dc:creator>
  <cp:lastModifiedBy>Yutaka KOYAMA</cp:lastModifiedBy>
  <cp:lastPrinted>2017-09-07T03:09:56Z</cp:lastPrinted>
  <dcterms:created xsi:type="dcterms:W3CDTF">2009-12-21T04:30:33Z</dcterms:created>
  <dcterms:modified xsi:type="dcterms:W3CDTF">2022-04-14T02:43:12Z</dcterms:modified>
</cp:coreProperties>
</file>