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◎投稿論文\20-TPNA, syetem Xc in astrocyte\◎投稿論文NSAP\supplemental data\"/>
    </mc:Choice>
  </mc:AlternateContent>
  <xr:revisionPtr revIDLastSave="0" documentId="13_ncr:1_{A762D7BA-280D-4635-A07D-DD3A2119780F}" xr6:coauthVersionLast="47" xr6:coauthVersionMax="47" xr10:uidLastSave="{00000000-0000-0000-0000-000000000000}"/>
  <bookViews>
    <workbookView xWindow="-120" yWindow="-120" windowWidth="29040" windowHeight="15840" tabRatio="742" activeTab="3" xr2:uid="{00000000-000D-0000-FFFF-FFFF00000000}"/>
  </bookViews>
  <sheets>
    <sheet name="Fig.3a systemXc " sheetId="20" r:id="rId1"/>
    <sheet name="Fig.3a GCLm" sheetId="24" r:id="rId2"/>
    <sheet name="Fig.3a GCLc" sheetId="25" r:id="rId3"/>
    <sheet name="Fig.3b SystemXc" sheetId="26" r:id="rId4"/>
    <sheet name="Fig.3b GCLm" sheetId="27" r:id="rId5"/>
    <sheet name="Fig.3b GCLc" sheetId="28" r:id="rId6"/>
    <sheet name="Fig.3c system Xc" sheetId="29" r:id="rId7"/>
    <sheet name="Fig.3c GCL-m" sheetId="30" r:id="rId8"/>
    <sheet name="Fig.3c GCL-c" sheetId="31" r:id="rId9"/>
  </sheets>
  <calcPr calcId="18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31" l="1"/>
  <c r="D24" i="31"/>
  <c r="E24" i="31"/>
  <c r="F24" i="31"/>
  <c r="L24" i="31" s="1"/>
  <c r="N24" i="31"/>
  <c r="M24" i="31" s="1"/>
  <c r="C25" i="31"/>
  <c r="D25" i="31"/>
  <c r="N25" i="31" s="1"/>
  <c r="M25" i="31" s="1"/>
  <c r="K25" i="31" s="1"/>
  <c r="E25" i="31"/>
  <c r="F25" i="31"/>
  <c r="C26" i="31"/>
  <c r="D26" i="31"/>
  <c r="E26" i="31"/>
  <c r="N26" i="31" s="1"/>
  <c r="M26" i="31" s="1"/>
  <c r="K26" i="31" s="1"/>
  <c r="F26" i="31"/>
  <c r="L26" i="31"/>
  <c r="C27" i="31"/>
  <c r="D27" i="31"/>
  <c r="L27" i="31" s="1"/>
  <c r="J27" i="31" s="1"/>
  <c r="E27" i="31"/>
  <c r="F27" i="31"/>
  <c r="C24" i="30"/>
  <c r="D24" i="30"/>
  <c r="E24" i="30"/>
  <c r="L24" i="30" s="1"/>
  <c r="F24" i="30"/>
  <c r="N24" i="30"/>
  <c r="M24" i="30" s="1"/>
  <c r="C25" i="30"/>
  <c r="D25" i="30"/>
  <c r="N25" i="30" s="1"/>
  <c r="M25" i="30" s="1"/>
  <c r="K25" i="30" s="1"/>
  <c r="E25" i="30"/>
  <c r="F25" i="30"/>
  <c r="L25" i="30" s="1"/>
  <c r="C26" i="30"/>
  <c r="D26" i="30"/>
  <c r="N26" i="30" s="1"/>
  <c r="M26" i="30" s="1"/>
  <c r="K26" i="30" s="1"/>
  <c r="E26" i="30"/>
  <c r="F26" i="30"/>
  <c r="L26" i="30"/>
  <c r="C27" i="30"/>
  <c r="L27" i="30" s="1"/>
  <c r="J27" i="30" s="1"/>
  <c r="D27" i="30"/>
  <c r="N27" i="30" s="1"/>
  <c r="M27" i="30" s="1"/>
  <c r="K27" i="30" s="1"/>
  <c r="E27" i="30"/>
  <c r="F27" i="30"/>
  <c r="C24" i="29"/>
  <c r="D24" i="29"/>
  <c r="E24" i="29"/>
  <c r="F24" i="29"/>
  <c r="L24" i="29" s="1"/>
  <c r="N24" i="29"/>
  <c r="M24" i="29" s="1"/>
  <c r="K24" i="29" s="1"/>
  <c r="C25" i="29"/>
  <c r="D25" i="29"/>
  <c r="E25" i="29"/>
  <c r="F25" i="29"/>
  <c r="N25" i="29" s="1"/>
  <c r="M25" i="29" s="1"/>
  <c r="K25" i="29" s="1"/>
  <c r="C26" i="29"/>
  <c r="D26" i="29"/>
  <c r="E26" i="29"/>
  <c r="N26" i="29" s="1"/>
  <c r="M26" i="29" s="1"/>
  <c r="K26" i="29" s="1"/>
  <c r="F26" i="29"/>
  <c r="L26" i="29"/>
  <c r="C27" i="29"/>
  <c r="D27" i="29"/>
  <c r="L27" i="29" s="1"/>
  <c r="J27" i="29" s="1"/>
  <c r="E27" i="29"/>
  <c r="F27" i="29"/>
  <c r="J26" i="31" l="1"/>
  <c r="K24" i="31"/>
  <c r="N27" i="31"/>
  <c r="M27" i="31" s="1"/>
  <c r="K27" i="31" s="1"/>
  <c r="L25" i="31"/>
  <c r="J25" i="31" s="1"/>
  <c r="J26" i="30"/>
  <c r="J25" i="30"/>
  <c r="K24" i="30"/>
  <c r="J26" i="29"/>
  <c r="N27" i="29"/>
  <c r="M27" i="29" s="1"/>
  <c r="K27" i="29" s="1"/>
  <c r="L25" i="29"/>
  <c r="J25" i="29" s="1"/>
  <c r="C34" i="28" l="1"/>
  <c r="D34" i="28"/>
  <c r="E34" i="28"/>
  <c r="K34" i="28" s="1"/>
  <c r="C35" i="28"/>
  <c r="M34" i="28" s="1"/>
  <c r="L34" i="28" s="1"/>
  <c r="J34" i="28" s="1"/>
  <c r="D35" i="28"/>
  <c r="C36" i="28"/>
  <c r="D36" i="28"/>
  <c r="K36" i="28" s="1"/>
  <c r="I36" i="28" s="1"/>
  <c r="M36" i="28"/>
  <c r="L36" i="28" s="1"/>
  <c r="J36" i="28" s="1"/>
  <c r="C37" i="28"/>
  <c r="D37" i="28"/>
  <c r="C38" i="28"/>
  <c r="M38" i="28" s="1"/>
  <c r="L38" i="28" s="1"/>
  <c r="J38" i="28" s="1"/>
  <c r="D38" i="28"/>
  <c r="E38" i="28"/>
  <c r="C39" i="28"/>
  <c r="D39" i="28"/>
  <c r="K38" i="28" s="1"/>
  <c r="I38" i="28" s="1"/>
  <c r="C40" i="28"/>
  <c r="D40" i="28"/>
  <c r="E40" i="28"/>
  <c r="K40" i="28" s="1"/>
  <c r="M40" i="28"/>
  <c r="L40" i="28" s="1"/>
  <c r="J40" i="28" s="1"/>
  <c r="C41" i="28"/>
  <c r="D41" i="28"/>
  <c r="C42" i="28"/>
  <c r="M42" i="28" s="1"/>
  <c r="L42" i="28" s="1"/>
  <c r="J42" i="28" s="1"/>
  <c r="D42" i="28"/>
  <c r="E42" i="28"/>
  <c r="K42" i="28"/>
  <c r="C43" i="28"/>
  <c r="D43" i="28"/>
  <c r="C34" i="27"/>
  <c r="D34" i="27"/>
  <c r="E34" i="27"/>
  <c r="K34" i="27" s="1"/>
  <c r="F34" i="27"/>
  <c r="M34" i="27" s="1"/>
  <c r="L34" i="27" s="1"/>
  <c r="J34" i="27" s="1"/>
  <c r="C35" i="27"/>
  <c r="D35" i="27"/>
  <c r="E35" i="27"/>
  <c r="F35" i="27"/>
  <c r="C36" i="27"/>
  <c r="D36" i="27"/>
  <c r="E36" i="27"/>
  <c r="M36" i="27" s="1"/>
  <c r="L36" i="27" s="1"/>
  <c r="J36" i="27" s="1"/>
  <c r="F36" i="27"/>
  <c r="K36" i="27" s="1"/>
  <c r="I36" i="27" s="1"/>
  <c r="C37" i="27"/>
  <c r="D37" i="27"/>
  <c r="E37" i="27"/>
  <c r="F37" i="27"/>
  <c r="C38" i="27"/>
  <c r="D38" i="27"/>
  <c r="M38" i="27" s="1"/>
  <c r="L38" i="27" s="1"/>
  <c r="E38" i="27"/>
  <c r="F38" i="27"/>
  <c r="K38" i="27"/>
  <c r="C39" i="27"/>
  <c r="D39" i="27"/>
  <c r="E39" i="27"/>
  <c r="F39" i="27"/>
  <c r="C40" i="27"/>
  <c r="K40" i="27" s="1"/>
  <c r="D40" i="27"/>
  <c r="M40" i="27" s="1"/>
  <c r="L40" i="27" s="1"/>
  <c r="J40" i="27" s="1"/>
  <c r="E40" i="27"/>
  <c r="F40" i="27"/>
  <c r="C41" i="27"/>
  <c r="K42" i="27" s="1"/>
  <c r="D41" i="27"/>
  <c r="E41" i="27"/>
  <c r="F41" i="27"/>
  <c r="C42" i="27"/>
  <c r="D42" i="27"/>
  <c r="E42" i="27"/>
  <c r="F42" i="27"/>
  <c r="M42" i="27"/>
  <c r="L42" i="27" s="1"/>
  <c r="C43" i="27"/>
  <c r="D43" i="27"/>
  <c r="E43" i="27"/>
  <c r="F43" i="27"/>
  <c r="C34" i="26"/>
  <c r="D34" i="26"/>
  <c r="E34" i="26"/>
  <c r="F34" i="26"/>
  <c r="C35" i="26"/>
  <c r="D35" i="26"/>
  <c r="E35" i="26"/>
  <c r="M34" i="26" s="1"/>
  <c r="L34" i="26" s="1"/>
  <c r="F35" i="26"/>
  <c r="C36" i="26"/>
  <c r="D36" i="26"/>
  <c r="E36" i="26"/>
  <c r="F36" i="26"/>
  <c r="C37" i="26"/>
  <c r="D37" i="26"/>
  <c r="E37" i="26"/>
  <c r="F37" i="26"/>
  <c r="C38" i="26"/>
  <c r="D38" i="26"/>
  <c r="K38" i="26" s="1"/>
  <c r="E38" i="26"/>
  <c r="F38" i="26"/>
  <c r="C39" i="26"/>
  <c r="D39" i="26"/>
  <c r="E39" i="26"/>
  <c r="F39" i="26"/>
  <c r="C40" i="26"/>
  <c r="D40" i="26"/>
  <c r="E40" i="26"/>
  <c r="F40" i="26"/>
  <c r="C41" i="26"/>
  <c r="K42" i="26" s="1"/>
  <c r="D41" i="26"/>
  <c r="E41" i="26"/>
  <c r="F41" i="26"/>
  <c r="C42" i="26"/>
  <c r="D42" i="26"/>
  <c r="E42" i="26"/>
  <c r="F42" i="26"/>
  <c r="M42" i="26"/>
  <c r="L42" i="26" s="1"/>
  <c r="C43" i="26"/>
  <c r="D43" i="26"/>
  <c r="E43" i="26"/>
  <c r="F43" i="26"/>
  <c r="K36" i="26" l="1"/>
  <c r="M36" i="26"/>
  <c r="L36" i="26" s="1"/>
  <c r="K40" i="26"/>
  <c r="I40" i="26" s="1"/>
  <c r="M38" i="26"/>
  <c r="L38" i="26" s="1"/>
  <c r="K34" i="26"/>
  <c r="J34" i="26" s="1"/>
  <c r="I40" i="28"/>
  <c r="I42" i="28"/>
  <c r="J38" i="27"/>
  <c r="J42" i="27"/>
  <c r="I42" i="27"/>
  <c r="I40" i="27"/>
  <c r="I38" i="27"/>
  <c r="I38" i="26"/>
  <c r="M40" i="26"/>
  <c r="L40" i="26" s="1"/>
  <c r="J40" i="26" s="1"/>
  <c r="I42" i="26" l="1"/>
  <c r="J42" i="26"/>
  <c r="J36" i="26"/>
  <c r="I36" i="26"/>
  <c r="J38" i="26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D25" i="25"/>
  <c r="D26" i="25"/>
  <c r="D27" i="25"/>
  <c r="D28" i="25"/>
  <c r="D29" i="25"/>
  <c r="D30" i="25"/>
  <c r="D31" i="25"/>
  <c r="D32" i="25"/>
  <c r="D33" i="25"/>
  <c r="D35" i="25"/>
  <c r="D36" i="25"/>
  <c r="B25" i="25"/>
  <c r="D36" i="24"/>
  <c r="C36" i="24"/>
  <c r="B36" i="24"/>
  <c r="D35" i="24"/>
  <c r="C35" i="24"/>
  <c r="B35" i="24"/>
  <c r="D34" i="24"/>
  <c r="C34" i="24"/>
  <c r="B34" i="24"/>
  <c r="D33" i="24"/>
  <c r="C33" i="24"/>
  <c r="B33" i="24"/>
  <c r="D32" i="24"/>
  <c r="C32" i="24"/>
  <c r="B32" i="24"/>
  <c r="D31" i="24"/>
  <c r="C31" i="24"/>
  <c r="B31" i="24"/>
  <c r="D30" i="24"/>
  <c r="C30" i="24"/>
  <c r="B30" i="24"/>
  <c r="D29" i="24"/>
  <c r="C29" i="24"/>
  <c r="B29" i="24"/>
  <c r="D28" i="24"/>
  <c r="C28" i="24"/>
  <c r="B28" i="24"/>
  <c r="D27" i="24"/>
  <c r="C27" i="24"/>
  <c r="B27" i="24"/>
  <c r="D26" i="24"/>
  <c r="C26" i="24"/>
  <c r="B26" i="24"/>
  <c r="D25" i="24"/>
  <c r="C25" i="24"/>
  <c r="B25" i="24"/>
  <c r="B34" i="20"/>
  <c r="D36" i="20"/>
  <c r="C36" i="20"/>
  <c r="B36" i="20"/>
  <c r="D35" i="20"/>
  <c r="C35" i="20"/>
  <c r="B35" i="20"/>
  <c r="D34" i="20"/>
  <c r="C34" i="20"/>
  <c r="D33" i="20"/>
  <c r="C33" i="20"/>
  <c r="B33" i="20"/>
  <c r="D32" i="20"/>
  <c r="C32" i="20"/>
  <c r="B32" i="20"/>
  <c r="D31" i="20"/>
  <c r="C31" i="20"/>
  <c r="B31" i="20"/>
  <c r="D30" i="20"/>
  <c r="C30" i="20"/>
  <c r="B30" i="20"/>
  <c r="D29" i="20"/>
  <c r="C29" i="20"/>
  <c r="B29" i="20"/>
  <c r="D28" i="20"/>
  <c r="C28" i="20"/>
  <c r="B28" i="20"/>
  <c r="D27" i="20"/>
  <c r="C27" i="20"/>
  <c r="B27" i="20"/>
  <c r="D26" i="20"/>
  <c r="C26" i="20"/>
  <c r="B26" i="20"/>
  <c r="D25" i="20"/>
  <c r="C25" i="20"/>
  <c r="B25" i="20"/>
  <c r="J30" i="25" l="1"/>
  <c r="J29" i="24"/>
  <c r="L26" i="24"/>
  <c r="K26" i="24" s="1"/>
  <c r="L30" i="24"/>
  <c r="K30" i="24" s="1"/>
  <c r="L28" i="24"/>
  <c r="K28" i="24" s="1"/>
  <c r="J28" i="25"/>
  <c r="J26" i="25"/>
  <c r="L25" i="25"/>
  <c r="K25" i="25" s="1"/>
  <c r="J27" i="25"/>
  <c r="J29" i="25"/>
  <c r="J25" i="25"/>
  <c r="L26" i="25"/>
  <c r="K26" i="25" s="1"/>
  <c r="L27" i="25"/>
  <c r="K27" i="25" s="1"/>
  <c r="L28" i="25"/>
  <c r="K28" i="25" s="1"/>
  <c r="L29" i="25"/>
  <c r="K29" i="25" s="1"/>
  <c r="L30" i="25"/>
  <c r="K30" i="25" s="1"/>
  <c r="L25" i="24"/>
  <c r="K25" i="24" s="1"/>
  <c r="J26" i="24"/>
  <c r="L27" i="24"/>
  <c r="K27" i="24" s="1"/>
  <c r="J28" i="24"/>
  <c r="L29" i="24"/>
  <c r="K29" i="24" s="1"/>
  <c r="J30" i="24"/>
  <c r="J25" i="24"/>
  <c r="I26" i="24" s="1"/>
  <c r="J27" i="24"/>
  <c r="J28" i="20"/>
  <c r="L27" i="20"/>
  <c r="K27" i="20" s="1"/>
  <c r="J25" i="20"/>
  <c r="J29" i="20"/>
  <c r="H29" i="20" s="1"/>
  <c r="L26" i="20"/>
  <c r="K26" i="20" s="1"/>
  <c r="J30" i="20"/>
  <c r="L25" i="20"/>
  <c r="K25" i="20" s="1"/>
  <c r="J26" i="20"/>
  <c r="J27" i="20"/>
  <c r="L29" i="20"/>
  <c r="K29" i="20" s="1"/>
  <c r="I29" i="20" s="1"/>
  <c r="L28" i="20"/>
  <c r="K28" i="20" s="1"/>
  <c r="L30" i="20"/>
  <c r="K30" i="20" s="1"/>
  <c r="H30" i="25" l="1"/>
  <c r="I28" i="25"/>
  <c r="I27" i="25"/>
  <c r="I30" i="25"/>
  <c r="I26" i="25"/>
  <c r="I29" i="25"/>
  <c r="H28" i="25"/>
  <c r="H29" i="25"/>
  <c r="H26" i="25"/>
  <c r="H27" i="25"/>
  <c r="I25" i="25"/>
  <c r="H27" i="24"/>
  <c r="I30" i="24"/>
  <c r="H30" i="24"/>
  <c r="I29" i="24"/>
  <c r="I28" i="24"/>
  <c r="H28" i="24"/>
  <c r="I25" i="24"/>
  <c r="I27" i="24"/>
  <c r="H29" i="24"/>
  <c r="H26" i="24"/>
  <c r="I30" i="20"/>
  <c r="I28" i="20"/>
  <c r="H26" i="20"/>
  <c r="I27" i="20"/>
  <c r="H28" i="20"/>
  <c r="I26" i="20"/>
  <c r="I25" i="20"/>
  <c r="H27" i="20"/>
  <c r="H30" i="20"/>
</calcChain>
</file>

<file path=xl/sharedStrings.xml><?xml version="1.0" encoding="utf-8"?>
<sst xmlns="http://schemas.openxmlformats.org/spreadsheetml/2006/main" count="372" uniqueCount="62">
  <si>
    <t>meam</t>
    <phoneticPr fontId="1"/>
  </si>
  <si>
    <t>SEM</t>
    <phoneticPr fontId="1"/>
  </si>
  <si>
    <t>n</t>
    <phoneticPr fontId="1"/>
  </si>
  <si>
    <r>
      <t xml:space="preserve">30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 TPNA treatment (hours)</t>
    </r>
    <phoneticPr fontId="1"/>
  </si>
  <si>
    <r>
      <t>060820RT</t>
    </r>
    <r>
      <rPr>
        <sz val="9"/>
        <rFont val="ＭＳ Ｐゴシック"/>
        <family val="3"/>
        <charset val="128"/>
      </rPr>
      <t>　
＃</t>
    </r>
    <r>
      <rPr>
        <sz val="9"/>
        <rFont val="Arial"/>
        <family val="2"/>
      </rPr>
      <t>1-12</t>
    </r>
    <phoneticPr fontId="1"/>
  </si>
  <si>
    <r>
      <t>022521RT</t>
    </r>
    <r>
      <rPr>
        <sz val="9"/>
        <rFont val="ＭＳ Ｐゴシック"/>
        <family val="3"/>
        <charset val="128"/>
      </rPr>
      <t>　＃</t>
    </r>
    <r>
      <rPr>
        <sz val="9"/>
        <rFont val="Arial"/>
        <family val="2"/>
      </rPr>
      <t>1-12</t>
    </r>
    <phoneticPr fontId="1"/>
  </si>
  <si>
    <r>
      <t>022521RT</t>
    </r>
    <r>
      <rPr>
        <sz val="9"/>
        <rFont val="ＭＳ Ｐゴシック"/>
        <family val="3"/>
        <charset val="128"/>
      </rPr>
      <t>　＃</t>
    </r>
    <r>
      <rPr>
        <sz val="9"/>
        <rFont val="Arial"/>
        <family val="2"/>
      </rPr>
      <t>13-24</t>
    </r>
    <phoneticPr fontId="1"/>
  </si>
  <si>
    <t>G3PDH</t>
    <phoneticPr fontId="1"/>
  </si>
  <si>
    <t>SystemXc/G3PDH</t>
    <phoneticPr fontId="1"/>
  </si>
  <si>
    <t>SystemXc</t>
    <phoneticPr fontId="1"/>
  </si>
  <si>
    <r>
      <t>mRNA copy numbers
(copies/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 totalRNA)</t>
    </r>
    <phoneticPr fontId="1"/>
  </si>
  <si>
    <t>Relative expression to G3PDH
(SystemXc/G3PDH)</t>
    <phoneticPr fontId="1"/>
  </si>
  <si>
    <t>cDNA sample</t>
    <phoneticPr fontId="1"/>
  </si>
  <si>
    <t>060820RT　
＃1-12</t>
  </si>
  <si>
    <t>091720RT
#1-12</t>
    <phoneticPr fontId="1"/>
  </si>
  <si>
    <t>091720RT
#13-24</t>
    <phoneticPr fontId="1"/>
  </si>
  <si>
    <t>GCLm/G3PDH</t>
    <phoneticPr fontId="1"/>
  </si>
  <si>
    <t>GCLc/G3PDH</t>
    <phoneticPr fontId="1"/>
  </si>
  <si>
    <t>GCLc</t>
    <phoneticPr fontId="1"/>
  </si>
  <si>
    <t>GCLm</t>
    <phoneticPr fontId="1"/>
  </si>
  <si>
    <t xml:space="preserve"> mean
(% of 0 time)</t>
    <phoneticPr fontId="1"/>
  </si>
  <si>
    <t>SEM
(% of 0 time)</t>
    <phoneticPr fontId="1"/>
  </si>
  <si>
    <t>Relative expression to G3PDH
(GCLm/G3PDH)</t>
  </si>
  <si>
    <t>Relative expression to G3PDH
(GCLm/G3PDH)</t>
    <phoneticPr fontId="1"/>
  </si>
  <si>
    <t>Relative expression to G3PDH
(GCLc/G3PDH)</t>
    <phoneticPr fontId="1"/>
  </si>
  <si>
    <t>Relative expression to G3PDH
(GCLc/G3PDH)</t>
    <phoneticPr fontId="1"/>
  </si>
  <si>
    <t>30µM</t>
    <phoneticPr fontId="1"/>
  </si>
  <si>
    <r>
      <t>30µM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TPNA10168</t>
    </r>
    <phoneticPr fontId="1"/>
  </si>
  <si>
    <t>10µM</t>
    <phoneticPr fontId="1"/>
  </si>
  <si>
    <r>
      <t>10µM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TPNA10168</t>
    </r>
    <phoneticPr fontId="3" type="noConversion"/>
  </si>
  <si>
    <t>3µM</t>
    <phoneticPr fontId="1"/>
  </si>
  <si>
    <r>
      <t>3µM</t>
    </r>
    <r>
      <rPr>
        <sz val="10"/>
        <rFont val="Arial Unicode MS"/>
        <family val="3"/>
        <charset val="128"/>
      </rPr>
      <t>　</t>
    </r>
    <r>
      <rPr>
        <sz val="10"/>
        <rFont val="Arial"/>
        <family val="2"/>
      </rPr>
      <t>TPNA10168</t>
    </r>
    <phoneticPr fontId="3" type="noConversion"/>
  </si>
  <si>
    <t>1µM</t>
    <phoneticPr fontId="1"/>
  </si>
  <si>
    <r>
      <t>1µM</t>
    </r>
    <r>
      <rPr>
        <sz val="10"/>
        <rFont val="Arial Unicode MS"/>
        <family val="3"/>
        <charset val="128"/>
      </rPr>
      <t>　</t>
    </r>
    <r>
      <rPr>
        <sz val="10"/>
        <rFont val="Arial"/>
        <family val="2"/>
      </rPr>
      <t>TPNA10168</t>
    </r>
    <phoneticPr fontId="3" type="noConversion"/>
  </si>
  <si>
    <t>None</t>
    <phoneticPr fontId="1"/>
  </si>
  <si>
    <t>SEM
(% of None)</t>
    <phoneticPr fontId="1"/>
  </si>
  <si>
    <t xml:space="preserve"> mean
(% of None)</t>
    <phoneticPr fontId="1"/>
  </si>
  <si>
    <t>091720RT
#11-20</t>
    <phoneticPr fontId="1"/>
  </si>
  <si>
    <t>091720RT
#1-10</t>
    <phoneticPr fontId="1"/>
  </si>
  <si>
    <t>091620RT
#11-20</t>
    <phoneticPr fontId="1"/>
  </si>
  <si>
    <t>091620RT
#1-10</t>
    <phoneticPr fontId="1"/>
  </si>
  <si>
    <t>Treatment</t>
    <phoneticPr fontId="1"/>
  </si>
  <si>
    <t xml:space="preserve"> TPNA 10168</t>
    <phoneticPr fontId="1"/>
  </si>
  <si>
    <t>Relative expression to G3PDH
(System Xc/G3PDH)</t>
    <phoneticPr fontId="1"/>
  </si>
  <si>
    <t>System Xc/G3PDH</t>
    <phoneticPr fontId="1"/>
  </si>
  <si>
    <t>mRNA copy numbers
(copies/mg totalRNA)</t>
    <phoneticPr fontId="1"/>
  </si>
  <si>
    <t>System Xc</t>
    <phoneticPr fontId="1"/>
  </si>
  <si>
    <t>051921RT
#21-25</t>
  </si>
  <si>
    <t>051921RT
#11-20</t>
    <phoneticPr fontId="1"/>
  </si>
  <si>
    <t>051921RT
#1-10</t>
    <phoneticPr fontId="1"/>
  </si>
  <si>
    <t>ML385</t>
    <phoneticPr fontId="3" type="noConversion"/>
  </si>
  <si>
    <t>none</t>
    <phoneticPr fontId="3" type="noConversion"/>
  </si>
  <si>
    <t>#13-16</t>
    <phoneticPr fontId="1"/>
  </si>
  <si>
    <t>#09-12</t>
    <phoneticPr fontId="1"/>
  </si>
  <si>
    <t>#05-08</t>
    <phoneticPr fontId="1"/>
  </si>
  <si>
    <t>#01-04</t>
    <phoneticPr fontId="1"/>
  </si>
  <si>
    <t>Relative expression to G3PDH
(System X/G3PDH)</t>
    <phoneticPr fontId="1"/>
  </si>
  <si>
    <r>
      <t xml:space="preserve"> TPNA10168
(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  <phoneticPr fontId="1"/>
  </si>
  <si>
    <t>Nrf-2 
inhibitor</t>
    <phoneticPr fontId="1"/>
  </si>
  <si>
    <t>080521RT</t>
    <phoneticPr fontId="1"/>
  </si>
  <si>
    <r>
      <t xml:space="preserve">TPNA10168
( </t>
    </r>
    <r>
      <rPr>
        <sz val="9"/>
        <rFont val="Symbol"/>
        <family val="1"/>
        <charset val="2"/>
      </rPr>
      <t>m</t>
    </r>
    <r>
      <rPr>
        <sz val="9"/>
        <rFont val="Arial"/>
        <family val="2"/>
      </rPr>
      <t>M)</t>
    </r>
    <phoneticPr fontId="1"/>
  </si>
  <si>
    <t>Sysrem Xc/G3PDH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</si>
</sst>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);[Red]\(0.00\)"/>
    <numFmt numFmtId="177" formatCode="0.000E+00"/>
    <numFmt numFmtId="178" formatCode="0.0000"/>
    <numFmt numFmtId="179" formatCode="[&lt;0.001]&quot;p &lt; 0.001&quot;;0.0000"/>
    <numFmt numFmtId="181" formatCode="0.00.E+00"/>
    <numFmt numFmtId="182" formatCode="0.0_);[Red]\(0.0\)"/>
  </numFmts>
  <fonts count="16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Arial Unicode MS"/>
      <family val="3"/>
      <charset val="128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i/>
      <sz val="9"/>
      <color indexed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i/>
      <sz val="14"/>
      <color rgb="FF0070C0"/>
      <name val="Arial"/>
      <family val="2"/>
    </font>
    <font>
      <sz val="9"/>
      <name val="ＭＳ Ｐゴシック"/>
      <family val="3"/>
      <charset val="128"/>
    </font>
    <font>
      <sz val="10"/>
      <name val="Symbol"/>
      <family val="1"/>
      <charset val="2"/>
    </font>
    <font>
      <sz val="10"/>
      <name val="Osaka"/>
      <family val="3"/>
      <charset val="128"/>
    </font>
    <font>
      <sz val="10"/>
      <name val="Arial Unicode MS"/>
      <family val="3"/>
      <charset val="128"/>
    </font>
    <font>
      <sz val="11"/>
      <name val="Arial"/>
      <family val="2"/>
    </font>
    <font>
      <sz val="9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78" fontId="3" fillId="0" borderId="0" xfId="0" applyNumberFormat="1" applyFont="1"/>
    <xf numFmtId="179" fontId="3" fillId="0" borderId="0" xfId="0" applyNumberFormat="1" applyFont="1"/>
    <xf numFmtId="178" fontId="4" fillId="0" borderId="0" xfId="0" applyNumberFormat="1" applyFont="1"/>
    <xf numFmtId="179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177" fontId="3" fillId="0" borderId="0" xfId="0" applyNumberFormat="1" applyFont="1"/>
    <xf numFmtId="11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77" fontId="3" fillId="0" borderId="0" xfId="0" applyNumberFormat="1" applyFont="1" applyAlignment="1">
      <alignment horizontal="center"/>
    </xf>
    <xf numFmtId="177" fontId="4" fillId="0" borderId="0" xfId="0" applyNumberFormat="1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ont="1"/>
    <xf numFmtId="11" fontId="7" fillId="0" borderId="13" xfId="0" applyNumberFormat="1" applyFont="1" applyBorder="1"/>
    <xf numFmtId="11" fontId="7" fillId="0" borderId="3" xfId="0" applyNumberFormat="1" applyFont="1" applyBorder="1"/>
    <xf numFmtId="0" fontId="3" fillId="0" borderId="0" xfId="0" applyFont="1" applyBorder="1"/>
    <xf numFmtId="177" fontId="3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1" fontId="7" fillId="0" borderId="0" xfId="0" applyNumberFormat="1" applyFont="1" applyBorder="1" applyAlignment="1">
      <alignment vertical="center"/>
    </xf>
    <xf numFmtId="177" fontId="7" fillId="0" borderId="1" xfId="0" applyNumberFormat="1" applyFont="1" applyFill="1" applyBorder="1"/>
    <xf numFmtId="177" fontId="7" fillId="0" borderId="13" xfId="0" applyNumberFormat="1" applyFont="1" applyFill="1" applyBorder="1"/>
    <xf numFmtId="177" fontId="7" fillId="0" borderId="8" xfId="0" applyNumberFormat="1" applyFont="1" applyFill="1" applyBorder="1"/>
    <xf numFmtId="177" fontId="7" fillId="0" borderId="9" xfId="0" applyNumberFormat="1" applyFont="1" applyFill="1" applyBorder="1"/>
    <xf numFmtId="177" fontId="7" fillId="0" borderId="12" xfId="0" applyNumberFormat="1" applyFont="1" applyFill="1" applyBorder="1"/>
    <xf numFmtId="11" fontId="7" fillId="0" borderId="8" xfId="0" applyNumberFormat="1" applyFont="1" applyFill="1" applyBorder="1" applyAlignment="1">
      <alignment horizontal="center"/>
    </xf>
    <xf numFmtId="11" fontId="7" fillId="0" borderId="12" xfId="0" applyNumberFormat="1" applyFont="1" applyFill="1" applyBorder="1" applyAlignment="1">
      <alignment horizontal="center"/>
    </xf>
    <xf numFmtId="11" fontId="7" fillId="0" borderId="12" xfId="0" applyNumberFormat="1" applyFont="1" applyBorder="1" applyAlignment="1">
      <alignment horizontal="center"/>
    </xf>
    <xf numFmtId="11" fontId="7" fillId="0" borderId="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1" fontId="7" fillId="0" borderId="28" xfId="0" applyNumberFormat="1" applyFont="1" applyBorder="1" applyAlignment="1">
      <alignment horizontal="center"/>
    </xf>
    <xf numFmtId="11" fontId="7" fillId="0" borderId="30" xfId="0" applyNumberFormat="1" applyFont="1" applyBorder="1" applyAlignment="1">
      <alignment horizontal="center"/>
    </xf>
    <xf numFmtId="11" fontId="7" fillId="0" borderId="32" xfId="0" applyNumberFormat="1" applyFont="1" applyBorder="1"/>
    <xf numFmtId="11" fontId="7" fillId="0" borderId="32" xfId="0" applyNumberFormat="1" applyFont="1" applyBorder="1" applyAlignment="1">
      <alignment horizontal="center"/>
    </xf>
    <xf numFmtId="11" fontId="7" fillId="0" borderId="33" xfId="0" applyNumberFormat="1" applyFont="1" applyBorder="1" applyAlignment="1">
      <alignment horizontal="center"/>
    </xf>
    <xf numFmtId="11" fontId="7" fillId="0" borderId="7" xfId="0" applyNumberFormat="1" applyFont="1" applyBorder="1" applyAlignment="1">
      <alignment horizontal="center" vertical="center" wrapText="1"/>
    </xf>
    <xf numFmtId="11" fontId="7" fillId="0" borderId="9" xfId="0" applyNumberFormat="1" applyFont="1" applyBorder="1" applyAlignment="1">
      <alignment horizontal="center"/>
    </xf>
    <xf numFmtId="11" fontId="7" fillId="0" borderId="22" xfId="0" applyNumberFormat="1" applyFont="1" applyBorder="1" applyAlignment="1">
      <alignment horizontal="center" vertical="center" wrapText="1"/>
    </xf>
    <xf numFmtId="11" fontId="7" fillId="0" borderId="38" xfId="0" applyNumberFormat="1" applyFont="1" applyBorder="1" applyAlignment="1">
      <alignment horizontal="center"/>
    </xf>
    <xf numFmtId="11" fontId="7" fillId="0" borderId="24" xfId="0" applyNumberFormat="1" applyFont="1" applyBorder="1" applyAlignment="1">
      <alignment horizontal="center" vertical="center" wrapText="1"/>
    </xf>
    <xf numFmtId="11" fontId="7" fillId="0" borderId="39" xfId="0" applyNumberFormat="1" applyFont="1" applyBorder="1"/>
    <xf numFmtId="11" fontId="7" fillId="0" borderId="1" xfId="0" applyNumberFormat="1" applyFont="1" applyBorder="1"/>
    <xf numFmtId="11" fontId="7" fillId="0" borderId="11" xfId="0" applyNumberFormat="1" applyFont="1" applyBorder="1"/>
    <xf numFmtId="11" fontId="7" fillId="0" borderId="28" xfId="0" applyNumberFormat="1" applyFont="1" applyFill="1" applyBorder="1" applyAlignment="1">
      <alignment horizontal="center"/>
    </xf>
    <xf numFmtId="11" fontId="7" fillId="0" borderId="30" xfId="0" applyNumberFormat="1" applyFont="1" applyFill="1" applyBorder="1" applyAlignment="1">
      <alignment horizontal="center"/>
    </xf>
    <xf numFmtId="11" fontId="7" fillId="0" borderId="19" xfId="0" applyNumberFormat="1" applyFont="1" applyBorder="1" applyAlignment="1">
      <alignment horizontal="center"/>
    </xf>
    <xf numFmtId="11" fontId="7" fillId="0" borderId="45" xfId="0" applyNumberFormat="1" applyFont="1" applyBorder="1" applyAlignment="1">
      <alignment horizontal="center" vertical="center" wrapText="1"/>
    </xf>
    <xf numFmtId="177" fontId="7" fillId="0" borderId="47" xfId="0" applyNumberFormat="1" applyFont="1" applyFill="1" applyBorder="1"/>
    <xf numFmtId="177" fontId="7" fillId="0" borderId="29" xfId="0" applyNumberFormat="1" applyFont="1" applyFill="1" applyBorder="1"/>
    <xf numFmtId="177" fontId="7" fillId="0" borderId="27" xfId="0" applyNumberFormat="1" applyFont="1" applyFill="1" applyBorder="1"/>
    <xf numFmtId="177" fontId="7" fillId="0" borderId="31" xfId="0" applyNumberFormat="1" applyFont="1" applyFill="1" applyBorder="1"/>
    <xf numFmtId="177" fontId="7" fillId="0" borderId="37" xfId="0" applyNumberFormat="1" applyFont="1" applyFill="1" applyBorder="1"/>
    <xf numFmtId="177" fontId="7" fillId="0" borderId="6" xfId="0" applyNumberFormat="1" applyFont="1" applyFill="1" applyBorder="1"/>
    <xf numFmtId="177" fontId="7" fillId="0" borderId="38" xfId="0" applyNumberFormat="1" applyFont="1" applyFill="1" applyBorder="1"/>
    <xf numFmtId="177" fontId="7" fillId="0" borderId="48" xfId="0" applyNumberFormat="1" applyFont="1" applyFill="1" applyBorder="1"/>
    <xf numFmtId="177" fontId="7" fillId="0" borderId="28" xfId="0" applyNumberFormat="1" applyFont="1" applyFill="1" applyBorder="1"/>
    <xf numFmtId="177" fontId="7" fillId="0" borderId="30" xfId="0" applyNumberFormat="1" applyFont="1" applyFill="1" applyBorder="1"/>
    <xf numFmtId="177" fontId="7" fillId="0" borderId="19" xfId="0" applyNumberFormat="1" applyFont="1" applyBorder="1"/>
    <xf numFmtId="177" fontId="7" fillId="0" borderId="33" xfId="0" applyNumberFormat="1" applyFont="1" applyBorder="1"/>
    <xf numFmtId="177" fontId="7" fillId="0" borderId="36" xfId="0" applyNumberFormat="1" applyFont="1" applyFill="1" applyBorder="1"/>
    <xf numFmtId="177" fontId="7" fillId="0" borderId="2" xfId="0" applyNumberFormat="1" applyFont="1" applyFill="1" applyBorder="1"/>
    <xf numFmtId="11" fontId="7" fillId="0" borderId="49" xfId="0" applyNumberFormat="1" applyFont="1" applyBorder="1"/>
    <xf numFmtId="177" fontId="7" fillId="0" borderId="39" xfId="0" applyNumberFormat="1" applyFont="1" applyFill="1" applyBorder="1"/>
    <xf numFmtId="177" fontId="7" fillId="0" borderId="49" xfId="0" applyNumberFormat="1" applyFont="1" applyFill="1" applyBorder="1"/>
    <xf numFmtId="177" fontId="7" fillId="0" borderId="0" xfId="0" applyNumberFormat="1" applyFont="1" applyFill="1" applyBorder="1"/>
    <xf numFmtId="177" fontId="7" fillId="0" borderId="11" xfId="0" applyNumberFormat="1" applyFont="1" applyFill="1" applyBorder="1"/>
    <xf numFmtId="177" fontId="7" fillId="0" borderId="7" xfId="0" applyNumberFormat="1" applyFont="1" applyFill="1" applyBorder="1"/>
    <xf numFmtId="177" fontId="7" fillId="0" borderId="50" xfId="0" applyNumberFormat="1" applyFont="1" applyFill="1" applyBorder="1"/>
    <xf numFmtId="11" fontId="7" fillId="0" borderId="3" xfId="0" applyNumberFormat="1" applyFont="1" applyBorder="1" applyAlignment="1">
      <alignment horizontal="center" vertical="center" wrapText="1"/>
    </xf>
    <xf numFmtId="11" fontId="7" fillId="0" borderId="20" xfId="0" applyNumberFormat="1" applyFont="1" applyBorder="1" applyAlignment="1">
      <alignment horizontal="center"/>
    </xf>
    <xf numFmtId="11" fontId="7" fillId="0" borderId="36" xfId="0" applyNumberFormat="1" applyFont="1" applyBorder="1"/>
    <xf numFmtId="11" fontId="7" fillId="0" borderId="29" xfId="0" applyNumberFormat="1" applyFont="1" applyBorder="1"/>
    <xf numFmtId="11" fontId="7" fillId="0" borderId="27" xfId="0" applyNumberFormat="1" applyFont="1" applyBorder="1"/>
    <xf numFmtId="0" fontId="3" fillId="0" borderId="4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177" fontId="3" fillId="0" borderId="22" xfId="0" applyNumberFormat="1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/>
    </xf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11" fontId="7" fillId="0" borderId="48" xfId="0" applyNumberFormat="1" applyFont="1" applyFill="1" applyBorder="1" applyAlignment="1">
      <alignment horizontal="center"/>
    </xf>
    <xf numFmtId="11" fontId="7" fillId="0" borderId="58" xfId="0" applyNumberFormat="1" applyFont="1" applyFill="1" applyBorder="1" applyAlignment="1">
      <alignment horizontal="center"/>
    </xf>
    <xf numFmtId="11" fontId="7" fillId="0" borderId="17" xfId="0" applyNumberFormat="1" applyFont="1" applyBorder="1" applyAlignment="1">
      <alignment horizontal="center"/>
    </xf>
    <xf numFmtId="11" fontId="7" fillId="0" borderId="58" xfId="0" applyNumberFormat="1" applyFont="1" applyBorder="1" applyAlignment="1">
      <alignment horizontal="center"/>
    </xf>
    <xf numFmtId="11" fontId="7" fillId="0" borderId="48" xfId="0" applyNumberFormat="1" applyFont="1" applyBorder="1" applyAlignment="1">
      <alignment horizontal="center"/>
    </xf>
    <xf numFmtId="11" fontId="7" fillId="0" borderId="2" xfId="0" applyNumberFormat="1" applyFont="1" applyBorder="1"/>
    <xf numFmtId="177" fontId="7" fillId="0" borderId="59" xfId="0" applyNumberFormat="1" applyFont="1" applyFill="1" applyBorder="1"/>
    <xf numFmtId="177" fontId="7" fillId="0" borderId="17" xfId="0" applyNumberFormat="1" applyFont="1" applyFill="1" applyBorder="1"/>
    <xf numFmtId="177" fontId="7" fillId="0" borderId="58" xfId="0" applyNumberFormat="1" applyFont="1" applyFill="1" applyBorder="1"/>
    <xf numFmtId="177" fontId="7" fillId="0" borderId="20" xfId="0" applyNumberFormat="1" applyFont="1" applyBorder="1"/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57" xfId="0" applyNumberFormat="1" applyFont="1" applyBorder="1" applyAlignment="1">
      <alignment horizontal="center" vertical="center"/>
    </xf>
    <xf numFmtId="176" fontId="3" fillId="0" borderId="4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77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/>
    <xf numFmtId="0" fontId="8" fillId="0" borderId="0" xfId="0" applyFont="1"/>
    <xf numFmtId="49" fontId="3" fillId="0" borderId="0" xfId="0" applyNumberFormat="1" applyFont="1"/>
    <xf numFmtId="0" fontId="8" fillId="0" borderId="0" xfId="0" applyFont="1" applyAlignment="1">
      <alignment horizontal="center"/>
    </xf>
    <xf numFmtId="177" fontId="7" fillId="0" borderId="0" xfId="0" applyNumberFormat="1" applyFont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77" fontId="3" fillId="0" borderId="19" xfId="0" applyNumberFormat="1" applyFont="1" applyBorder="1"/>
    <xf numFmtId="177" fontId="3" fillId="0" borderId="19" xfId="0" applyNumberFormat="1" applyFont="1" applyBorder="1" applyAlignment="1">
      <alignment horizont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50" xfId="0" applyNumberFormat="1" applyFont="1" applyBorder="1" applyAlignment="1">
      <alignment horizontal="center" vertical="center"/>
    </xf>
    <xf numFmtId="11" fontId="7" fillId="0" borderId="33" xfId="0" applyNumberFormat="1" applyFont="1" applyBorder="1"/>
    <xf numFmtId="11" fontId="7" fillId="0" borderId="19" xfId="0" applyNumberFormat="1" applyFont="1" applyBorder="1"/>
    <xf numFmtId="11" fontId="7" fillId="0" borderId="50" xfId="0" applyNumberFormat="1" applyFont="1" applyBorder="1"/>
    <xf numFmtId="11" fontId="7" fillId="0" borderId="31" xfId="0" applyNumberFormat="1" applyFont="1" applyBorder="1"/>
    <xf numFmtId="177" fontId="3" fillId="0" borderId="8" xfId="0" applyNumberFormat="1" applyFont="1" applyBorder="1"/>
    <xf numFmtId="11" fontId="7" fillId="0" borderId="28" xfId="0" applyNumberFormat="1" applyFont="1" applyBorder="1"/>
    <xf numFmtId="11" fontId="7" fillId="0" borderId="8" xfId="0" applyNumberFormat="1" applyFont="1" applyBorder="1"/>
    <xf numFmtId="11" fontId="7" fillId="0" borderId="7" xfId="0" applyNumberFormat="1" applyFont="1" applyBorder="1"/>
    <xf numFmtId="0" fontId="3" fillId="0" borderId="30" xfId="0" applyFont="1" applyBorder="1" applyAlignment="1">
      <alignment horizontal="center"/>
    </xf>
    <xf numFmtId="177" fontId="3" fillId="0" borderId="12" xfId="0" applyNumberFormat="1" applyFont="1" applyBorder="1"/>
    <xf numFmtId="177" fontId="3" fillId="0" borderId="12" xfId="0" applyNumberFormat="1" applyFont="1" applyBorder="1" applyAlignment="1">
      <alignment horizont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1" fontId="7" fillId="0" borderId="38" xfId="0" applyNumberFormat="1" applyFont="1" applyBorder="1"/>
    <xf numFmtId="11" fontId="7" fillId="0" borderId="9" xfId="0" applyNumberFormat="1" applyFont="1" applyBorder="1"/>
    <xf numFmtId="11" fontId="7" fillId="0" borderId="47" xfId="0" applyNumberFormat="1" applyFont="1" applyBorder="1"/>
    <xf numFmtId="11" fontId="7" fillId="0" borderId="30" xfId="0" applyNumberFormat="1" applyFont="1" applyBorder="1"/>
    <xf numFmtId="11" fontId="7" fillId="0" borderId="12" xfId="0" applyNumberFormat="1" applyFont="1" applyBorder="1"/>
    <xf numFmtId="11" fontId="7" fillId="0" borderId="37" xfId="0" applyNumberFormat="1" applyFont="1" applyBorder="1"/>
    <xf numFmtId="11" fontId="7" fillId="0" borderId="51" xfId="0" applyNumberFormat="1" applyFont="1" applyBorder="1" applyAlignment="1">
      <alignment horizontal="center" vertical="center" wrapText="1"/>
    </xf>
    <xf numFmtId="11" fontId="7" fillId="0" borderId="2" xfId="0" applyNumberFormat="1" applyFont="1" applyBorder="1" applyAlignment="1">
      <alignment horizontal="center" vertical="center" wrapText="1"/>
    </xf>
    <xf numFmtId="11" fontId="7" fillId="0" borderId="0" xfId="0" applyNumberFormat="1" applyFont="1"/>
    <xf numFmtId="181" fontId="7" fillId="0" borderId="0" xfId="0" applyNumberFormat="1" applyFont="1"/>
    <xf numFmtId="0" fontId="7" fillId="0" borderId="0" xfId="0" applyFont="1" applyAlignment="1">
      <alignment horizontal="center" vertical="center"/>
    </xf>
    <xf numFmtId="181" fontId="7" fillId="0" borderId="50" xfId="0" applyNumberFormat="1" applyFont="1" applyBorder="1"/>
    <xf numFmtId="181" fontId="7" fillId="0" borderId="31" xfId="0" applyNumberFormat="1" applyFont="1" applyBorder="1"/>
    <xf numFmtId="181" fontId="7" fillId="0" borderId="7" xfId="0" applyNumberFormat="1" applyFont="1" applyBorder="1"/>
    <xf numFmtId="181" fontId="7" fillId="0" borderId="27" xfId="0" applyNumberFormat="1" applyFont="1" applyBorder="1"/>
    <xf numFmtId="181" fontId="7" fillId="0" borderId="49" xfId="0" applyNumberFormat="1" applyFont="1" applyBorder="1"/>
    <xf numFmtId="181" fontId="7" fillId="0" borderId="47" xfId="0" applyNumberFormat="1" applyFont="1" applyBorder="1"/>
    <xf numFmtId="181" fontId="7" fillId="0" borderId="11" xfId="0" applyNumberFormat="1" applyFont="1" applyBorder="1"/>
    <xf numFmtId="181" fontId="7" fillId="0" borderId="29" xfId="0" applyNumberFormat="1" applyFont="1" applyBorder="1"/>
    <xf numFmtId="11" fontId="7" fillId="0" borderId="53" xfId="0" applyNumberFormat="1" applyFont="1" applyBorder="1" applyAlignment="1">
      <alignment horizontal="center" vertical="center" wrapText="1"/>
    </xf>
    <xf numFmtId="177" fontId="7" fillId="0" borderId="0" xfId="0" applyNumberFormat="1" applyFont="1"/>
    <xf numFmtId="0" fontId="3" fillId="0" borderId="0" xfId="0" applyFont="1" applyAlignment="1">
      <alignment horizontal="center" vertical="center"/>
    </xf>
    <xf numFmtId="181" fontId="7" fillId="0" borderId="33" xfId="0" applyNumberFormat="1" applyFont="1" applyBorder="1"/>
    <xf numFmtId="181" fontId="7" fillId="0" borderId="19" xfId="0" applyNumberFormat="1" applyFont="1" applyBorder="1"/>
    <xf numFmtId="181" fontId="7" fillId="0" borderId="28" xfId="0" applyNumberFormat="1" applyFont="1" applyBorder="1"/>
    <xf numFmtId="181" fontId="7" fillId="0" borderId="8" xfId="0" applyNumberFormat="1" applyFont="1" applyBorder="1"/>
    <xf numFmtId="181" fontId="7" fillId="0" borderId="38" xfId="0" applyNumberFormat="1" applyFont="1" applyBorder="1"/>
    <xf numFmtId="181" fontId="7" fillId="0" borderId="9" xfId="0" applyNumberFormat="1" applyFont="1" applyBorder="1"/>
    <xf numFmtId="181" fontId="7" fillId="0" borderId="30" xfId="0" applyNumberFormat="1" applyFont="1" applyBorder="1"/>
    <xf numFmtId="181" fontId="7" fillId="0" borderId="12" xfId="0" applyNumberFormat="1" applyFont="1" applyBorder="1"/>
    <xf numFmtId="181" fontId="7" fillId="0" borderId="37" xfId="0" applyNumberFormat="1" applyFont="1" applyBorder="1"/>
    <xf numFmtId="181" fontId="7" fillId="0" borderId="36" xfId="0" applyNumberFormat="1" applyFont="1" applyBorder="1"/>
    <xf numFmtId="11" fontId="7" fillId="0" borderId="32" xfId="0" applyNumberFormat="1" applyFont="1" applyBorder="1" applyAlignment="1">
      <alignment horizontal="center" vertical="center" wrapText="1"/>
    </xf>
    <xf numFmtId="176" fontId="3" fillId="0" borderId="31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4" xfId="0" applyFont="1" applyBorder="1" applyAlignment="1">
      <alignment horizontal="center" vertical="center"/>
    </xf>
    <xf numFmtId="181" fontId="7" fillId="0" borderId="22" xfId="0" applyNumberFormat="1" applyFont="1" applyBorder="1" applyAlignment="1">
      <alignment horizontal="center" vertical="center"/>
    </xf>
    <xf numFmtId="181" fontId="7" fillId="0" borderId="54" xfId="0" applyNumberFormat="1" applyFont="1" applyBorder="1" applyAlignment="1">
      <alignment horizontal="center" vertical="center"/>
    </xf>
    <xf numFmtId="182" fontId="3" fillId="0" borderId="22" xfId="0" applyNumberFormat="1" applyFont="1" applyBorder="1" applyAlignment="1">
      <alignment horizontal="center" vertical="center"/>
    </xf>
    <xf numFmtId="182" fontId="3" fillId="0" borderId="54" xfId="0" applyNumberFormat="1" applyFont="1" applyBorder="1" applyAlignment="1">
      <alignment horizontal="center" vertical="center"/>
    </xf>
    <xf numFmtId="11" fontId="7" fillId="0" borderId="24" xfId="0" applyNumberFormat="1" applyFont="1" applyBorder="1" applyAlignment="1">
      <alignment horizontal="center" vertical="center"/>
    </xf>
    <xf numFmtId="11" fontId="7" fillId="0" borderId="22" xfId="0" applyNumberFormat="1" applyFont="1" applyBorder="1" applyAlignment="1">
      <alignment horizontal="center" vertical="center"/>
    </xf>
    <xf numFmtId="11" fontId="7" fillId="0" borderId="54" xfId="0" applyNumberFormat="1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181" fontId="7" fillId="0" borderId="10" xfId="0" applyNumberFormat="1" applyFont="1" applyBorder="1" applyAlignment="1">
      <alignment horizontal="center" vertical="center"/>
    </xf>
    <xf numFmtId="181" fontId="7" fillId="0" borderId="4" xfId="0" applyNumberFormat="1" applyFont="1" applyBorder="1" applyAlignment="1">
      <alignment horizontal="center" vertical="center"/>
    </xf>
    <xf numFmtId="182" fontId="3" fillId="0" borderId="10" xfId="0" applyNumberFormat="1" applyFont="1" applyBorder="1" applyAlignment="1">
      <alignment horizontal="center" vertical="center"/>
    </xf>
    <xf numFmtId="182" fontId="3" fillId="0" borderId="4" xfId="0" applyNumberFormat="1" applyFont="1" applyBorder="1" applyAlignment="1">
      <alignment horizontal="center" vertical="center"/>
    </xf>
    <xf numFmtId="0" fontId="3" fillId="0" borderId="62" xfId="0" applyFont="1" applyBorder="1" applyAlignment="1">
      <alignment horizontal="center"/>
    </xf>
    <xf numFmtId="11" fontId="7" fillId="0" borderId="62" xfId="0" applyNumberFormat="1" applyFont="1" applyBorder="1" applyAlignment="1">
      <alignment horizontal="center" vertical="center"/>
    </xf>
    <xf numFmtId="11" fontId="7" fillId="0" borderId="10" xfId="0" applyNumberFormat="1" applyFont="1" applyBorder="1" applyAlignment="1">
      <alignment horizontal="center" vertical="center"/>
    </xf>
    <xf numFmtId="11" fontId="7" fillId="0" borderId="4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1" fontId="7" fillId="0" borderId="0" xfId="0" applyNumberFormat="1" applyFont="1" applyAlignment="1">
      <alignment horizontal="center"/>
    </xf>
    <xf numFmtId="11" fontId="7" fillId="0" borderId="24" xfId="0" applyNumberFormat="1" applyFont="1" applyBorder="1" applyAlignment="1">
      <alignment horizontal="center"/>
    </xf>
    <xf numFmtId="11" fontId="7" fillId="0" borderId="22" xfId="0" applyNumberFormat="1" applyFont="1" applyBorder="1" applyAlignment="1">
      <alignment horizontal="center"/>
    </xf>
    <xf numFmtId="11" fontId="7" fillId="0" borderId="62" xfId="0" applyNumberFormat="1" applyFont="1" applyBorder="1" applyAlignment="1">
      <alignment horizontal="center"/>
    </xf>
    <xf numFmtId="11" fontId="7" fillId="0" borderId="10" xfId="0" applyNumberFormat="1" applyFont="1" applyBorder="1" applyAlignment="1">
      <alignment horizontal="center"/>
    </xf>
    <xf numFmtId="11" fontId="7" fillId="0" borderId="4" xfId="0" applyNumberFormat="1" applyFont="1" applyBorder="1" applyAlignment="1">
      <alignment horizontal="center"/>
    </xf>
    <xf numFmtId="181" fontId="7" fillId="0" borderId="0" xfId="0" applyNumberFormat="1" applyFont="1" applyAlignment="1">
      <alignment horizontal="center"/>
    </xf>
    <xf numFmtId="11" fontId="7" fillId="0" borderId="54" xfId="0" applyNumberFormat="1" applyFont="1" applyBorder="1" applyAlignment="1">
      <alignment horizontal="center"/>
    </xf>
    <xf numFmtId="11" fontId="7" fillId="0" borderId="58" xfId="0" applyNumberFormat="1" applyFont="1" applyBorder="1" applyAlignment="1">
      <alignment horizontal="center" vertical="center"/>
    </xf>
    <xf numFmtId="11" fontId="7" fillId="0" borderId="12" xfId="0" applyNumberFormat="1" applyFont="1" applyBorder="1" applyAlignment="1">
      <alignment horizontal="center" vertical="center"/>
    </xf>
    <xf numFmtId="11" fontId="7" fillId="0" borderId="11" xfId="0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82" fontId="3" fillId="0" borderId="45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182" fontId="3" fillId="0" borderId="57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/>
    </xf>
    <xf numFmtId="0" fontId="3" fillId="0" borderId="4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 TPNA time-course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'Fig.3a systemXc '!$I$25:$I$30</c:f>
                <c:numCache>
                  <c:formatCode>General</c:formatCode>
                  <c:ptCount val="6"/>
                  <c:pt idx="0">
                    <c:v>20.622126790487631</c:v>
                  </c:pt>
                  <c:pt idx="1">
                    <c:v>21.042636011274894</c:v>
                  </c:pt>
                  <c:pt idx="2">
                    <c:v>28.635521493831583</c:v>
                  </c:pt>
                  <c:pt idx="3">
                    <c:v>33.672913484639587</c:v>
                  </c:pt>
                  <c:pt idx="4">
                    <c:v>60.680988107521841</c:v>
                  </c:pt>
                  <c:pt idx="5">
                    <c:v>23.590453791559931</c:v>
                  </c:pt>
                </c:numCache>
              </c:numRef>
            </c:plus>
            <c:minus>
              <c:numRef>
                <c:f>'Fig.3a systemXc '!$I$25:$I$30</c:f>
                <c:numCache>
                  <c:formatCode>General</c:formatCode>
                  <c:ptCount val="6"/>
                  <c:pt idx="0">
                    <c:v>20.622126790487631</c:v>
                  </c:pt>
                  <c:pt idx="1">
                    <c:v>21.042636011274894</c:v>
                  </c:pt>
                  <c:pt idx="2">
                    <c:v>28.635521493831583</c:v>
                  </c:pt>
                  <c:pt idx="3">
                    <c:v>33.672913484639587</c:v>
                  </c:pt>
                  <c:pt idx="4">
                    <c:v>60.680988107521841</c:v>
                  </c:pt>
                  <c:pt idx="5">
                    <c:v>23.590453791559931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'Fig.3a systemXc '!$G$25:$G$30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12</c:v>
                </c:pt>
              </c:numCache>
            </c:numRef>
          </c:xVal>
          <c:yVal>
            <c:numRef>
              <c:f>'Fig.3a systemXc '!$H$25:$H$30</c:f>
              <c:numCache>
                <c:formatCode>0.00_);[Red]\(0.00\)</c:formatCode>
                <c:ptCount val="6"/>
                <c:pt idx="0">
                  <c:v>100</c:v>
                </c:pt>
                <c:pt idx="1">
                  <c:v>86.50583242403988</c:v>
                </c:pt>
                <c:pt idx="2">
                  <c:v>144.05518557148022</c:v>
                </c:pt>
                <c:pt idx="3">
                  <c:v>223.16717936646288</c:v>
                </c:pt>
                <c:pt idx="4">
                  <c:v>366.99121815312975</c:v>
                </c:pt>
                <c:pt idx="5">
                  <c:v>366.60844733765094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A7-43F4-BAFA-FB38479BC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070400"/>
        <c:axId val="681065152"/>
      </c:scatterChart>
      <c:valAx>
        <c:axId val="6810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1065152"/>
        <c:crosses val="autoZero"/>
        <c:crossBetween val="midCat"/>
      </c:valAx>
      <c:valAx>
        <c:axId val="681065152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107040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 TPNA time-course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'Fig.3a GCLm'!$I$25:$I$30</c:f>
                <c:numCache>
                  <c:formatCode>General</c:formatCode>
                  <c:ptCount val="6"/>
                  <c:pt idx="0">
                    <c:v>11.715780845327897</c:v>
                  </c:pt>
                  <c:pt idx="1">
                    <c:v>20.353079154022222</c:v>
                  </c:pt>
                  <c:pt idx="2">
                    <c:v>24.511463994720138</c:v>
                  </c:pt>
                  <c:pt idx="3">
                    <c:v>38.639074926877278</c:v>
                  </c:pt>
                  <c:pt idx="4">
                    <c:v>36.279268434509966</c:v>
                  </c:pt>
                  <c:pt idx="5">
                    <c:v>27.039376319169044</c:v>
                  </c:pt>
                </c:numCache>
              </c:numRef>
            </c:plus>
            <c:minus>
              <c:numRef>
                <c:f>'Fig.3a GCLm'!$I$25:$I$30</c:f>
                <c:numCache>
                  <c:formatCode>General</c:formatCode>
                  <c:ptCount val="6"/>
                  <c:pt idx="0">
                    <c:v>11.715780845327897</c:v>
                  </c:pt>
                  <c:pt idx="1">
                    <c:v>20.353079154022222</c:v>
                  </c:pt>
                  <c:pt idx="2">
                    <c:v>24.511463994720138</c:v>
                  </c:pt>
                  <c:pt idx="3">
                    <c:v>38.639074926877278</c:v>
                  </c:pt>
                  <c:pt idx="4">
                    <c:v>36.279268434509966</c:v>
                  </c:pt>
                  <c:pt idx="5">
                    <c:v>27.039376319169044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'Fig.3a GCLm'!$G$25:$G$30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12</c:v>
                </c:pt>
              </c:numCache>
            </c:numRef>
          </c:xVal>
          <c:yVal>
            <c:numRef>
              <c:f>'Fig.3a GCLm'!$H$25:$H$30</c:f>
              <c:numCache>
                <c:formatCode>0.00_);[Red]\(0.00\)</c:formatCode>
                <c:ptCount val="6"/>
                <c:pt idx="0">
                  <c:v>100</c:v>
                </c:pt>
                <c:pt idx="1">
                  <c:v>169.68640371495633</c:v>
                </c:pt>
                <c:pt idx="2">
                  <c:v>185.05301991193181</c:v>
                </c:pt>
                <c:pt idx="3">
                  <c:v>290.12281531474707</c:v>
                </c:pt>
                <c:pt idx="4">
                  <c:v>361.47877048418553</c:v>
                </c:pt>
                <c:pt idx="5">
                  <c:v>337.64005160855561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B8-4B1A-B9B6-2577F4ECB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070400"/>
        <c:axId val="681065152"/>
      </c:scatterChart>
      <c:valAx>
        <c:axId val="6810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1065152"/>
        <c:crosses val="autoZero"/>
        <c:crossBetween val="midCat"/>
      </c:valAx>
      <c:valAx>
        <c:axId val="681065152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107040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 TPNA time-course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'Fig.3a GCLc'!$I$25:$I$30</c:f>
                <c:numCache>
                  <c:formatCode>General</c:formatCode>
                  <c:ptCount val="6"/>
                  <c:pt idx="0">
                    <c:v>17.478650942857925</c:v>
                  </c:pt>
                  <c:pt idx="1">
                    <c:v>17.953893570555074</c:v>
                  </c:pt>
                  <c:pt idx="2">
                    <c:v>13.20794127047378</c:v>
                  </c:pt>
                  <c:pt idx="3">
                    <c:v>20.275253137276852</c:v>
                  </c:pt>
                  <c:pt idx="4">
                    <c:v>22.092632120605337</c:v>
                  </c:pt>
                  <c:pt idx="5">
                    <c:v>14.81003093694394</c:v>
                  </c:pt>
                </c:numCache>
              </c:numRef>
            </c:plus>
            <c:minus>
              <c:numRef>
                <c:f>'Fig.3a GCLc'!$I$25:$I$30</c:f>
                <c:numCache>
                  <c:formatCode>General</c:formatCode>
                  <c:ptCount val="6"/>
                  <c:pt idx="0">
                    <c:v>17.478650942857925</c:v>
                  </c:pt>
                  <c:pt idx="1">
                    <c:v>17.953893570555074</c:v>
                  </c:pt>
                  <c:pt idx="2">
                    <c:v>13.20794127047378</c:v>
                  </c:pt>
                  <c:pt idx="3">
                    <c:v>20.275253137276852</c:v>
                  </c:pt>
                  <c:pt idx="4">
                    <c:v>22.092632120605337</c:v>
                  </c:pt>
                  <c:pt idx="5">
                    <c:v>14.81003093694394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'Fig.3a GCLc'!$G$25:$G$30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12</c:v>
                </c:pt>
              </c:numCache>
            </c:numRef>
          </c:xVal>
          <c:yVal>
            <c:numRef>
              <c:f>'Fig.3a GCLc'!$H$25:$H$30</c:f>
              <c:numCache>
                <c:formatCode>0.00_);[Red]\(0.00\)</c:formatCode>
                <c:ptCount val="6"/>
                <c:pt idx="0">
                  <c:v>100</c:v>
                </c:pt>
                <c:pt idx="1">
                  <c:v>80.572774218027519</c:v>
                </c:pt>
                <c:pt idx="2">
                  <c:v>92.930785025061553</c:v>
                </c:pt>
                <c:pt idx="3">
                  <c:v>139.97665174453047</c:v>
                </c:pt>
                <c:pt idx="4">
                  <c:v>192.74633532033732</c:v>
                </c:pt>
                <c:pt idx="5">
                  <c:v>221.61520037624416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90-4BE6-BB6E-F6B08C93B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070400"/>
        <c:axId val="681065152"/>
      </c:scatterChart>
      <c:valAx>
        <c:axId val="6810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1065152"/>
        <c:crosses val="autoZero"/>
        <c:crossBetween val="midCat"/>
      </c:valAx>
      <c:valAx>
        <c:axId val="681065152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107040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9084582293452"/>
          <c:y val="4.8978518559367447E-2"/>
          <c:w val="0.74999498926295749"/>
          <c:h val="0.8544127560296451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'Fig.3b SystemXc'!$J$34:$J$43</c15:sqref>
                    </c15:fullRef>
                  </c:ext>
                </c:extLst>
                <c:f>('Fig.3b SystemXc'!$J$34,'Fig.3b SystemXc'!$J$36,'Fig.3b SystemXc'!$J$38,'Fig.3b SystemXc'!$J$40,'Fig.3b SystemXc'!$J$42)</c:f>
                <c:numCache>
                  <c:formatCode>General</c:formatCode>
                  <c:ptCount val="5"/>
                  <c:pt idx="0">
                    <c:v>15.32398931044856</c:v>
                  </c:pt>
                  <c:pt idx="1">
                    <c:v>23.993671546568748</c:v>
                  </c:pt>
                  <c:pt idx="2">
                    <c:v>32.372813173280541</c:v>
                  </c:pt>
                  <c:pt idx="3">
                    <c:v>63.986343076557816</c:v>
                  </c:pt>
                  <c:pt idx="4">
                    <c:v>74.646140683497748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'Fig.3b SystemXc'!$J$34:$J$43</c15:sqref>
                    </c15:fullRef>
                  </c:ext>
                </c:extLst>
                <c:f>('Fig.3b SystemXc'!$J$34,'Fig.3b SystemXc'!$J$36,'Fig.3b SystemXc'!$J$38,'Fig.3b SystemXc'!$J$40,'Fig.3b SystemXc'!$J$42)</c:f>
                <c:numCache>
                  <c:formatCode>General</c:formatCode>
                  <c:ptCount val="5"/>
                  <c:pt idx="0">
                    <c:v>15.32398931044856</c:v>
                  </c:pt>
                  <c:pt idx="1">
                    <c:v>23.993671546568748</c:v>
                  </c:pt>
                  <c:pt idx="2">
                    <c:v>32.372813173280541</c:v>
                  </c:pt>
                  <c:pt idx="3">
                    <c:v>63.986343076557816</c:v>
                  </c:pt>
                  <c:pt idx="4">
                    <c:v>74.646140683497748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'Fig.3b SystemXc'!$H$34:$H$43</c15:sqref>
                  </c15:fullRef>
                </c:ext>
              </c:extLst>
              <c:f>('Fig.3b SystemXc'!$H$34,'Fig.3b SystemXc'!$H$36,'Fig.3b SystemXc'!$H$38,'Fig.3b SystemXc'!$H$40,'Fig.3b SystemXc'!$H$42)</c:f>
              <c:strCache>
                <c:ptCount val="5"/>
                <c:pt idx="0">
                  <c:v>None</c:v>
                </c:pt>
                <c:pt idx="1">
                  <c:v>1µM</c:v>
                </c:pt>
                <c:pt idx="2">
                  <c:v>3µM</c:v>
                </c:pt>
                <c:pt idx="3">
                  <c:v>10µM</c:v>
                </c:pt>
                <c:pt idx="4">
                  <c:v>30µM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'Fig.3b SystemXc'!$I$34:$I$43</c15:sqref>
                  </c15:fullRef>
                </c:ext>
              </c:extLst>
              <c:f>('Fig.3b SystemXc'!$I$34,'Fig.3b SystemXc'!$I$36,'Fig.3b SystemXc'!$I$38,'Fig.3b SystemXc'!$I$40,'Fig.3b SystemXc'!$I$42)</c:f>
              <c:numCache>
                <c:formatCode>0.00_);[Red]\(0.00\)</c:formatCode>
                <c:ptCount val="5"/>
                <c:pt idx="0">
                  <c:v>100</c:v>
                </c:pt>
                <c:pt idx="1">
                  <c:v>153.2104816904772</c:v>
                </c:pt>
                <c:pt idx="2">
                  <c:v>224.47122635853268</c:v>
                </c:pt>
                <c:pt idx="3">
                  <c:v>352.04889400424599</c:v>
                </c:pt>
                <c:pt idx="4">
                  <c:v>387.42638083138144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4-4686-99F9-887521A94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4"/>
        <c:axId val="105112704"/>
        <c:axId val="105114240"/>
      </c:barChart>
      <c:catAx>
        <c:axId val="10511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114240"/>
        <c:crosses val="autoZero"/>
        <c:auto val="1"/>
        <c:lblAlgn val="ctr"/>
        <c:lblOffset val="100"/>
        <c:noMultiLvlLbl val="0"/>
      </c:catAx>
      <c:valAx>
        <c:axId val="105114240"/>
        <c:scaling>
          <c:orientation val="minMax"/>
        </c:scaling>
        <c:delete val="0"/>
        <c:axPos val="l"/>
        <c:numFmt formatCode="0.00_);[Red]\(0.00\)" sourceLinked="1"/>
        <c:majorTickMark val="out"/>
        <c:minorTickMark val="none"/>
        <c:tickLblPos val="nextTo"/>
        <c:crossAx val="105112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4803149606299368" l="0.70866141732283638" r="0.70866141732283638" t="0.74803149606299368" header="0.31496062992126123" footer="0.3149606299212612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9084582293452"/>
          <c:y val="4.8978518559367447E-2"/>
          <c:w val="0.74999498926295749"/>
          <c:h val="0.8544127560296451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'Fig.3b GCLm'!$J$34:$J$43</c15:sqref>
                    </c15:fullRef>
                  </c:ext>
                </c:extLst>
                <c:f>('Fig.3b GCLm'!$J$34,'Fig.3b GCLm'!$J$36,'Fig.3b GCLm'!$J$38,'Fig.3b GCLm'!$J$40,'Fig.3b GCLm'!$J$42)</c:f>
                <c:numCache>
                  <c:formatCode>General</c:formatCode>
                  <c:ptCount val="5"/>
                  <c:pt idx="0">
                    <c:v>8.5544486149193091</c:v>
                  </c:pt>
                  <c:pt idx="1">
                    <c:v>8.1910413799243376</c:v>
                  </c:pt>
                  <c:pt idx="2">
                    <c:v>4.1159838058099769</c:v>
                  </c:pt>
                  <c:pt idx="3">
                    <c:v>11.61463269611331</c:v>
                  </c:pt>
                  <c:pt idx="4">
                    <c:v>15.676248787259583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'Fig.3b GCLm'!$J$34:$J$43</c15:sqref>
                    </c15:fullRef>
                  </c:ext>
                </c:extLst>
                <c:f>('Fig.3b GCLm'!$J$34,'Fig.3b GCLm'!$J$36,'Fig.3b GCLm'!$J$38,'Fig.3b GCLm'!$J$40,'Fig.3b GCLm'!$J$42)</c:f>
                <c:numCache>
                  <c:formatCode>General</c:formatCode>
                  <c:ptCount val="5"/>
                  <c:pt idx="0">
                    <c:v>8.5544486149193091</c:v>
                  </c:pt>
                  <c:pt idx="1">
                    <c:v>8.1910413799243376</c:v>
                  </c:pt>
                  <c:pt idx="2">
                    <c:v>4.1159838058099769</c:v>
                  </c:pt>
                  <c:pt idx="3">
                    <c:v>11.61463269611331</c:v>
                  </c:pt>
                  <c:pt idx="4">
                    <c:v>15.676248787259583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'Fig.3b GCLm'!$H$34:$H$43</c15:sqref>
                  </c15:fullRef>
                </c:ext>
              </c:extLst>
              <c:f>('Fig.3b GCLm'!$H$34,'Fig.3b GCLm'!$H$36,'Fig.3b GCLm'!$H$38,'Fig.3b GCLm'!$H$40,'Fig.3b GCLm'!$H$42)</c:f>
              <c:strCache>
                <c:ptCount val="5"/>
                <c:pt idx="0">
                  <c:v>None</c:v>
                </c:pt>
                <c:pt idx="1">
                  <c:v>1µM</c:v>
                </c:pt>
                <c:pt idx="2">
                  <c:v>3µM</c:v>
                </c:pt>
                <c:pt idx="3">
                  <c:v>10µM</c:v>
                </c:pt>
                <c:pt idx="4">
                  <c:v>30µM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'Fig.3b GCLm'!$I$34:$I$43</c15:sqref>
                  </c15:fullRef>
                </c:ext>
              </c:extLst>
              <c:f>('Fig.3b GCLm'!$I$34,'Fig.3b GCLm'!$I$36,'Fig.3b GCLm'!$I$38,'Fig.3b GCLm'!$I$40,'Fig.3b GCLm'!$I$42)</c:f>
              <c:numCache>
                <c:formatCode>0.00_);[Red]\(0.00\)</c:formatCode>
                <c:ptCount val="5"/>
                <c:pt idx="0">
                  <c:v>100</c:v>
                </c:pt>
                <c:pt idx="1">
                  <c:v>143.30671672538091</c:v>
                </c:pt>
                <c:pt idx="2">
                  <c:v>179.91547170773808</c:v>
                </c:pt>
                <c:pt idx="3">
                  <c:v>203.49319865339544</c:v>
                </c:pt>
                <c:pt idx="4">
                  <c:v>230.89601235775649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6-4935-854F-A7AB09CA4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4"/>
        <c:axId val="105112704"/>
        <c:axId val="105114240"/>
      </c:barChart>
      <c:catAx>
        <c:axId val="10511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114240"/>
        <c:crosses val="autoZero"/>
        <c:auto val="1"/>
        <c:lblAlgn val="ctr"/>
        <c:lblOffset val="100"/>
        <c:noMultiLvlLbl val="0"/>
      </c:catAx>
      <c:valAx>
        <c:axId val="105114240"/>
        <c:scaling>
          <c:orientation val="minMax"/>
        </c:scaling>
        <c:delete val="0"/>
        <c:axPos val="l"/>
        <c:numFmt formatCode="0.00_);[Red]\(0.00\)" sourceLinked="1"/>
        <c:majorTickMark val="out"/>
        <c:minorTickMark val="none"/>
        <c:tickLblPos val="nextTo"/>
        <c:crossAx val="105112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4803149606299368" l="0.70866141732283638" r="0.70866141732283638" t="0.74803149606299368" header="0.31496062992126123" footer="0.3149606299212612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9084582293452"/>
          <c:y val="4.8978518559367447E-2"/>
          <c:w val="0.74999498926295749"/>
          <c:h val="0.8544127560296451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'Fig.3b GCLc'!$J$34:$J$43</c15:sqref>
                    </c15:fullRef>
                  </c:ext>
                </c:extLst>
                <c:f>('Fig.3b GCLc'!$J$34,'Fig.3b GCLc'!$J$36,'Fig.3b GCLc'!$J$38,'Fig.3b GCLc'!$J$40,'Fig.3b GCLc'!$J$42)</c:f>
                <c:numCache>
                  <c:formatCode>General</c:formatCode>
                  <c:ptCount val="5"/>
                  <c:pt idx="0">
                    <c:v>11.587209789725206</c:v>
                  </c:pt>
                  <c:pt idx="1">
                    <c:v>5.0417795748281158</c:v>
                  </c:pt>
                  <c:pt idx="2">
                    <c:v>9.5352353082672696</c:v>
                  </c:pt>
                  <c:pt idx="3">
                    <c:v>7.4201865345226592</c:v>
                  </c:pt>
                  <c:pt idx="4">
                    <c:v>5.3592511548319726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'Fig.3b GCLc'!$J$34:$J$43</c15:sqref>
                    </c15:fullRef>
                  </c:ext>
                </c:extLst>
                <c:f>('Fig.3b GCLc'!$J$34,'Fig.3b GCLc'!$J$36,'Fig.3b GCLc'!$J$38,'Fig.3b GCLc'!$J$40,'Fig.3b GCLc'!$J$42)</c:f>
                <c:numCache>
                  <c:formatCode>General</c:formatCode>
                  <c:ptCount val="5"/>
                  <c:pt idx="0">
                    <c:v>11.587209789725206</c:v>
                  </c:pt>
                  <c:pt idx="1">
                    <c:v>5.0417795748281158</c:v>
                  </c:pt>
                  <c:pt idx="2">
                    <c:v>9.5352353082672696</c:v>
                  </c:pt>
                  <c:pt idx="3">
                    <c:v>7.4201865345226592</c:v>
                  </c:pt>
                  <c:pt idx="4">
                    <c:v>5.3592511548319726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'Fig.3b GCLc'!$H$34:$H$43</c15:sqref>
                  </c15:fullRef>
                </c:ext>
              </c:extLst>
              <c:f>('Fig.3b GCLc'!$H$34,'Fig.3b GCLc'!$H$36,'Fig.3b GCLc'!$H$38,'Fig.3b GCLc'!$H$40,'Fig.3b GCLc'!$H$42)</c:f>
              <c:strCache>
                <c:ptCount val="5"/>
                <c:pt idx="0">
                  <c:v>None</c:v>
                </c:pt>
                <c:pt idx="1">
                  <c:v>1µM</c:v>
                </c:pt>
                <c:pt idx="2">
                  <c:v>3µM</c:v>
                </c:pt>
                <c:pt idx="3">
                  <c:v>10µM</c:v>
                </c:pt>
                <c:pt idx="4">
                  <c:v>30µM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'Fig.3b GCLc'!$I$34:$I$43</c15:sqref>
                  </c15:fullRef>
                </c:ext>
              </c:extLst>
              <c:f>('Fig.3b GCLc'!$I$34,'Fig.3b GCLc'!$I$36,'Fig.3b GCLc'!$I$38,'Fig.3b GCLc'!$I$40,'Fig.3b GCLc'!$I$42)</c:f>
              <c:numCache>
                <c:formatCode>0.00_);[Red]\(0.00\)</c:formatCode>
                <c:ptCount val="5"/>
                <c:pt idx="0">
                  <c:v>100</c:v>
                </c:pt>
                <c:pt idx="1">
                  <c:v>159.88076620697592</c:v>
                </c:pt>
                <c:pt idx="2">
                  <c:v>140.25630636900462</c:v>
                </c:pt>
                <c:pt idx="3">
                  <c:v>189.32908039164766</c:v>
                </c:pt>
                <c:pt idx="4">
                  <c:v>188.81419154286584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D-429B-A543-8203FC469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4"/>
        <c:axId val="105112704"/>
        <c:axId val="105114240"/>
      </c:barChart>
      <c:catAx>
        <c:axId val="10511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114240"/>
        <c:crosses val="autoZero"/>
        <c:auto val="1"/>
        <c:lblAlgn val="ctr"/>
        <c:lblOffset val="100"/>
        <c:noMultiLvlLbl val="0"/>
      </c:catAx>
      <c:valAx>
        <c:axId val="105114240"/>
        <c:scaling>
          <c:orientation val="minMax"/>
        </c:scaling>
        <c:delete val="0"/>
        <c:axPos val="l"/>
        <c:numFmt formatCode="0.00_);[Red]\(0.00\)" sourceLinked="1"/>
        <c:majorTickMark val="out"/>
        <c:minorTickMark val="none"/>
        <c:tickLblPos val="nextTo"/>
        <c:crossAx val="105112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4803149606299368" l="0.70866141732283638" r="0.70866141732283638" t="0.74803149606299368" header="0.31496062992126123" footer="0.3149606299212612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'Fig.3c system Xc'!$K$24:$K$27</c:f>
                <c:numCache>
                  <c:formatCode>General</c:formatCode>
                  <c:ptCount val="4"/>
                  <c:pt idx="0">
                    <c:v>13.384297257056227</c:v>
                  </c:pt>
                  <c:pt idx="1">
                    <c:v>156.37830044132366</c:v>
                  </c:pt>
                  <c:pt idx="2">
                    <c:v>15.16944690638519</c:v>
                  </c:pt>
                  <c:pt idx="3">
                    <c:v>74.491621757695896</c:v>
                  </c:pt>
                </c:numCache>
              </c:numRef>
            </c:plus>
            <c:minus>
              <c:numRef>
                <c:f>'Fig.3c system Xc'!$K$24:$K$27</c:f>
                <c:numCache>
                  <c:formatCode>General</c:formatCode>
                  <c:ptCount val="4"/>
                  <c:pt idx="0">
                    <c:v>13.384297257056227</c:v>
                  </c:pt>
                  <c:pt idx="1">
                    <c:v>156.37830044132366</c:v>
                  </c:pt>
                  <c:pt idx="2">
                    <c:v>15.16944690638519</c:v>
                  </c:pt>
                  <c:pt idx="3">
                    <c:v>74.491621757695896</c:v>
                  </c:pt>
                </c:numCache>
              </c:numRef>
            </c:minus>
          </c:errBars>
          <c:val>
            <c:numRef>
              <c:f>'Fig.3c system Xc'!$J$24:$J$27</c:f>
              <c:numCache>
                <c:formatCode>0.0_);[Red]\(0.0\)</c:formatCode>
                <c:ptCount val="4"/>
                <c:pt idx="0">
                  <c:v>100</c:v>
                </c:pt>
                <c:pt idx="1">
                  <c:v>2005.6093000730409</c:v>
                </c:pt>
                <c:pt idx="2">
                  <c:v>169.9865227641358</c:v>
                </c:pt>
                <c:pt idx="3">
                  <c:v>916.63255220117071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2-4BF7-885E-13BD87498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06784"/>
        <c:axId val="102424960"/>
      </c:barChart>
      <c:catAx>
        <c:axId val="102406784"/>
        <c:scaling>
          <c:orientation val="minMax"/>
        </c:scaling>
        <c:delete val="0"/>
        <c:axPos val="b"/>
        <c:majorTickMark val="none"/>
        <c:minorTickMark val="none"/>
        <c:tickLblPos val="none"/>
        <c:crossAx val="102424960"/>
        <c:crosses val="autoZero"/>
        <c:auto val="1"/>
        <c:lblAlgn val="ctr"/>
        <c:lblOffset val="100"/>
        <c:noMultiLvlLbl val="0"/>
      </c:catAx>
      <c:valAx>
        <c:axId val="1024249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system Xc</a:t>
                </a:r>
              </a:p>
              <a:p>
                <a:pPr>
                  <a:defRPr/>
                </a:pPr>
                <a:r>
                  <a:rPr lang="en-US" altLang="ja-JP"/>
                  <a:t>/G3PDH</a:t>
                </a:r>
                <a:endParaRPr lang="ja-JP" altLang="en-US"/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0240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'Fig.3c GCL-m'!$K$24:$K$27</c:f>
                <c:numCache>
                  <c:formatCode>General</c:formatCode>
                  <c:ptCount val="4"/>
                  <c:pt idx="0">
                    <c:v>7.4790494606309332</c:v>
                  </c:pt>
                  <c:pt idx="1">
                    <c:v>52.798269809962548</c:v>
                  </c:pt>
                  <c:pt idx="2">
                    <c:v>6.7076499578156783</c:v>
                  </c:pt>
                  <c:pt idx="3">
                    <c:v>11.523242860903011</c:v>
                  </c:pt>
                </c:numCache>
              </c:numRef>
            </c:plus>
            <c:minus>
              <c:numRef>
                <c:f>'Fig.3c GCL-m'!$K$24:$K$27</c:f>
                <c:numCache>
                  <c:formatCode>General</c:formatCode>
                  <c:ptCount val="4"/>
                  <c:pt idx="0">
                    <c:v>7.4790494606309332</c:v>
                  </c:pt>
                  <c:pt idx="1">
                    <c:v>52.798269809962548</c:v>
                  </c:pt>
                  <c:pt idx="2">
                    <c:v>6.7076499578156783</c:v>
                  </c:pt>
                  <c:pt idx="3">
                    <c:v>11.523242860903011</c:v>
                  </c:pt>
                </c:numCache>
              </c:numRef>
            </c:minus>
          </c:errBars>
          <c:val>
            <c:numRef>
              <c:f>'Fig.3c GCL-m'!$J$24:$J$27</c:f>
              <c:numCache>
                <c:formatCode>0.0_);[Red]\(0.0\)</c:formatCode>
                <c:ptCount val="4"/>
                <c:pt idx="0">
                  <c:v>100</c:v>
                </c:pt>
                <c:pt idx="1">
                  <c:v>609.32119733382979</c:v>
                </c:pt>
                <c:pt idx="2">
                  <c:v>108.84942634733483</c:v>
                </c:pt>
                <c:pt idx="3">
                  <c:v>221.72057145850724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0-4D90-956A-1D4EACB78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06784"/>
        <c:axId val="102424960"/>
      </c:barChart>
      <c:catAx>
        <c:axId val="102406784"/>
        <c:scaling>
          <c:orientation val="minMax"/>
        </c:scaling>
        <c:delete val="0"/>
        <c:axPos val="b"/>
        <c:majorTickMark val="none"/>
        <c:minorTickMark val="none"/>
        <c:tickLblPos val="none"/>
        <c:crossAx val="102424960"/>
        <c:crosses val="autoZero"/>
        <c:auto val="1"/>
        <c:lblAlgn val="ctr"/>
        <c:lblOffset val="100"/>
        <c:noMultiLvlLbl val="0"/>
      </c:catAx>
      <c:valAx>
        <c:axId val="1024249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GCLR/G3PDH</a:t>
                </a:r>
                <a:endParaRPr lang="ja-JP" altLang="en-US"/>
              </a:p>
            </c:rich>
          </c:tx>
          <c:overlay val="0"/>
        </c:title>
        <c:numFmt formatCode="0.0_);[Red]\(0.0\)" sourceLinked="1"/>
        <c:majorTickMark val="out"/>
        <c:minorTickMark val="none"/>
        <c:tickLblPos val="nextTo"/>
        <c:crossAx val="10240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'Fig.3c GCL-c'!$K$24:$K$27</c:f>
                <c:numCache>
                  <c:formatCode>General</c:formatCode>
                  <c:ptCount val="4"/>
                  <c:pt idx="0">
                    <c:v>3.1064112746785737</c:v>
                  </c:pt>
                  <c:pt idx="1">
                    <c:v>7.4275028555134517</c:v>
                  </c:pt>
                  <c:pt idx="2">
                    <c:v>17.410318581856917</c:v>
                  </c:pt>
                  <c:pt idx="3">
                    <c:v>7.9770339672272801</c:v>
                  </c:pt>
                </c:numCache>
              </c:numRef>
            </c:plus>
            <c:minus>
              <c:numRef>
                <c:f>'Fig.3c GCL-c'!$K$24:$K$27</c:f>
                <c:numCache>
                  <c:formatCode>General</c:formatCode>
                  <c:ptCount val="4"/>
                  <c:pt idx="0">
                    <c:v>3.1064112746785737</c:v>
                  </c:pt>
                  <c:pt idx="1">
                    <c:v>7.4275028555134517</c:v>
                  </c:pt>
                  <c:pt idx="2">
                    <c:v>17.410318581856917</c:v>
                  </c:pt>
                  <c:pt idx="3">
                    <c:v>7.9770339672272801</c:v>
                  </c:pt>
                </c:numCache>
              </c:numRef>
            </c:minus>
          </c:errBars>
          <c:val>
            <c:numRef>
              <c:f>'Fig.3c GCL-c'!$J$24:$J$27</c:f>
              <c:numCache>
                <c:formatCode>General</c:formatCode>
                <c:ptCount val="4"/>
                <c:pt idx="0">
                  <c:v>100</c:v>
                </c:pt>
                <c:pt idx="1">
                  <c:v>145.40690994004964</c:v>
                </c:pt>
                <c:pt idx="2">
                  <c:v>46.510177096156511</c:v>
                </c:pt>
                <c:pt idx="3">
                  <c:v>64.484588664306358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6-4999-9EF3-7291AF16A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06784"/>
        <c:axId val="102424960"/>
      </c:barChart>
      <c:catAx>
        <c:axId val="102406784"/>
        <c:scaling>
          <c:orientation val="minMax"/>
        </c:scaling>
        <c:delete val="0"/>
        <c:axPos val="b"/>
        <c:majorTickMark val="none"/>
        <c:minorTickMark val="none"/>
        <c:tickLblPos val="none"/>
        <c:crossAx val="102424960"/>
        <c:crosses val="autoZero"/>
        <c:auto val="1"/>
        <c:lblAlgn val="ctr"/>
        <c:lblOffset val="100"/>
        <c:noMultiLvlLbl val="0"/>
      </c:catAx>
      <c:valAx>
        <c:axId val="1024249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GCLC/G3PDH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240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108100</xdr:colOff>
      <xdr:row>2</xdr:row>
      <xdr:rowOff>86630</xdr:rowOff>
    </xdr:from>
    <xdr:to>
      <xdr:col>16</xdr:col>
      <xdr:colOff>31750</xdr:colOff>
      <xdr:row>15</xdr:row>
      <xdr:rowOff>42333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38CBB76-B034-43E6-B9E3-6A5A365D4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510267</xdr:colOff>
      <xdr:row>2</xdr:row>
      <xdr:rowOff>150129</xdr:rowOff>
    </xdr:from>
    <xdr:to>
      <xdr:col>15</xdr:col>
      <xdr:colOff>338667</xdr:colOff>
      <xdr:row>15</xdr:row>
      <xdr:rowOff>105832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A5174C9-D8F2-4AA8-B32E-F4BC69835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658434</xdr:colOff>
      <xdr:row>1</xdr:row>
      <xdr:rowOff>308879</xdr:rowOff>
    </xdr:from>
    <xdr:to>
      <xdr:col>15</xdr:col>
      <xdr:colOff>486833</xdr:colOff>
      <xdr:row>14</xdr:row>
      <xdr:rowOff>21166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93E5585-D602-4ED0-9A9E-E300C8A70C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0</xdr:row>
      <xdr:rowOff>173567</xdr:rowOff>
    </xdr:from>
    <xdr:to>
      <xdr:col>12</xdr:col>
      <xdr:colOff>628650</xdr:colOff>
      <xdr:row>12</xdr:row>
      <xdr:rowOff>180975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7182B83-D1DE-47ED-A4A5-C0923D812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0</xdr:row>
      <xdr:rowOff>173567</xdr:rowOff>
    </xdr:from>
    <xdr:to>
      <xdr:col>12</xdr:col>
      <xdr:colOff>628650</xdr:colOff>
      <xdr:row>12</xdr:row>
      <xdr:rowOff>180975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D435800-19D8-45EE-8309-D2F7E243E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0</xdr:row>
      <xdr:rowOff>173567</xdr:rowOff>
    </xdr:from>
    <xdr:to>
      <xdr:col>12</xdr:col>
      <xdr:colOff>628650</xdr:colOff>
      <xdr:row>12</xdr:row>
      <xdr:rowOff>180975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19C7BB8-1F63-40E3-B0BC-D914ECFF0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240770</xdr:colOff>
      <xdr:row>0</xdr:row>
      <xdr:rowOff>338667</xdr:rowOff>
    </xdr:from>
    <xdr:to>
      <xdr:col>11</xdr:col>
      <xdr:colOff>95250</xdr:colOff>
      <xdr:row>10</xdr:row>
      <xdr:rowOff>232833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C7E01DB-1DD5-4B13-B9AA-755BAFF16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187853</xdr:colOff>
      <xdr:row>2</xdr:row>
      <xdr:rowOff>95250</xdr:rowOff>
    </xdr:from>
    <xdr:to>
      <xdr:col>11</xdr:col>
      <xdr:colOff>42333</xdr:colOff>
      <xdr:row>12</xdr:row>
      <xdr:rowOff>137583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404F34-F11A-4D15-955C-AE0B1C50B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187853</xdr:colOff>
      <xdr:row>2</xdr:row>
      <xdr:rowOff>95250</xdr:rowOff>
    </xdr:from>
    <xdr:to>
      <xdr:col>11</xdr:col>
      <xdr:colOff>42333</xdr:colOff>
      <xdr:row>12</xdr:row>
      <xdr:rowOff>137583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2862188-2B98-45BC-9FCA-68EC9052D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B304-B1D0-4B9E-8CC9-AB4F84EDDC22}">
  <sheetPr>
    <tabColor theme="6" tint="0.79998168889431442"/>
  </sheetPr>
  <dimension ref="A1:Y95"/>
  <sheetViews>
    <sheetView topLeftCell="A46" zoomScale="90" zoomScaleNormal="90" zoomScaleSheetLayoutView="70" workbookViewId="0">
      <selection activeCell="P23" sqref="P23"/>
    </sheetView>
  </sheetViews>
  <sheetFormatPr defaultColWidth="11" defaultRowHeight="14.25"/>
  <cols>
    <col min="1" max="1" width="17.75" customWidth="1"/>
    <col min="2" max="3" width="9" style="1" customWidth="1"/>
    <col min="4" max="4" width="8.875" style="1" customWidth="1"/>
    <col min="5" max="5" width="8.125" style="1" customWidth="1"/>
    <col min="6" max="6" width="6.125" style="1" customWidth="1"/>
    <col min="7" max="7" width="15" style="1" customWidth="1"/>
    <col min="8" max="8" width="11" customWidth="1"/>
    <col min="9" max="9" width="13.375" customWidth="1"/>
    <col min="10" max="11" width="9.875" customWidth="1"/>
    <col min="12" max="13" width="9.875" style="2" customWidth="1"/>
    <col min="14" max="14" width="9.875" customWidth="1"/>
    <col min="15" max="15" width="9.5" customWidth="1"/>
    <col min="16" max="16" width="8.625" customWidth="1"/>
    <col min="17" max="17" width="11.875" customWidth="1"/>
    <col min="18" max="23" width="8.625" customWidth="1"/>
    <col min="24" max="24" width="3.625" customWidth="1"/>
    <col min="25" max="26" width="6.625" customWidth="1"/>
    <col min="27" max="27" width="11" customWidth="1"/>
    <col min="28" max="28" width="8.125" customWidth="1"/>
  </cols>
  <sheetData>
    <row r="1" spans="1:21" s="1" customFormat="1" ht="19.5" thickBot="1">
      <c r="A1" s="252" t="s">
        <v>7</v>
      </c>
      <c r="B1" s="252"/>
      <c r="C1" s="252"/>
      <c r="D1" s="38"/>
      <c r="E1" s="12"/>
      <c r="F1" s="13"/>
      <c r="G1" s="248" t="s">
        <v>9</v>
      </c>
      <c r="H1" s="248"/>
      <c r="I1" s="248"/>
      <c r="J1" s="16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1" customFormat="1" ht="33.75" customHeight="1" thickTop="1" thickBot="1">
      <c r="A2" s="249" t="s">
        <v>3</v>
      </c>
      <c r="B2" s="241" t="s">
        <v>10</v>
      </c>
      <c r="C2" s="242"/>
      <c r="D2" s="243"/>
      <c r="E2" s="27"/>
      <c r="F2" s="13"/>
      <c r="G2" s="249" t="s">
        <v>3</v>
      </c>
      <c r="H2" s="241" t="s">
        <v>10</v>
      </c>
      <c r="I2" s="242"/>
      <c r="J2" s="24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1" customFormat="1" ht="18" customHeight="1" thickTop="1">
      <c r="A3" s="250"/>
      <c r="B3" s="244" t="s">
        <v>12</v>
      </c>
      <c r="C3" s="244"/>
      <c r="D3" s="245"/>
      <c r="E3" s="27"/>
      <c r="F3" s="13"/>
      <c r="G3" s="250"/>
      <c r="H3" s="244" t="s">
        <v>12</v>
      </c>
      <c r="I3" s="244"/>
      <c r="J3" s="245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ht="26.25" customHeight="1" thickBot="1">
      <c r="A4" s="253"/>
      <c r="B4" s="44" t="s">
        <v>4</v>
      </c>
      <c r="C4" s="46" t="s">
        <v>5</v>
      </c>
      <c r="D4" s="48" t="s">
        <v>6</v>
      </c>
      <c r="E4" s="21"/>
      <c r="F4" s="3"/>
      <c r="G4" s="251"/>
      <c r="H4" s="55" t="s">
        <v>4</v>
      </c>
      <c r="I4" s="46" t="s">
        <v>5</v>
      </c>
      <c r="J4" s="48" t="s">
        <v>6</v>
      </c>
      <c r="K4" s="3"/>
      <c r="L4" s="3"/>
      <c r="M4" s="3"/>
      <c r="N4" s="3"/>
      <c r="O4" s="3"/>
      <c r="P4" s="3"/>
      <c r="Q4" s="3"/>
      <c r="R4" s="3"/>
    </row>
    <row r="5" spans="1:21" s="1" customFormat="1" ht="15.75" thickTop="1">
      <c r="A5" s="246">
        <v>0</v>
      </c>
      <c r="B5" s="49">
        <v>93008568998.951492</v>
      </c>
      <c r="C5" s="45">
        <v>59457500976.672699</v>
      </c>
      <c r="D5" s="47">
        <v>68149708679.358971</v>
      </c>
      <c r="E5" s="3"/>
      <c r="F5" s="3"/>
      <c r="G5" s="254">
        <v>0</v>
      </c>
      <c r="H5" s="56">
        <v>27707330787.235523</v>
      </c>
      <c r="I5" s="34">
        <v>6824416711.596797</v>
      </c>
      <c r="J5" s="52">
        <v>19887714699.854855</v>
      </c>
      <c r="K5" s="3"/>
      <c r="L5" s="3"/>
      <c r="M5" s="3"/>
      <c r="N5" s="3"/>
      <c r="O5" s="3"/>
      <c r="P5" s="3"/>
      <c r="Q5" s="3"/>
      <c r="R5" s="3"/>
    </row>
    <row r="6" spans="1:21" s="1" customFormat="1" ht="15">
      <c r="A6" s="247"/>
      <c r="B6" s="50">
        <v>99009317175.757019</v>
      </c>
      <c r="C6" s="36">
        <v>70351433760.166534</v>
      </c>
      <c r="D6" s="40">
        <v>66139356322.584618</v>
      </c>
      <c r="E6" s="3"/>
      <c r="F6" s="3"/>
      <c r="G6" s="259"/>
      <c r="H6" s="57">
        <v>52959081054.620155</v>
      </c>
      <c r="I6" s="35">
        <v>15895017974.662291</v>
      </c>
      <c r="J6" s="53">
        <v>14170140463.207527</v>
      </c>
      <c r="K6" s="3"/>
      <c r="L6" s="3"/>
      <c r="M6" s="3"/>
      <c r="N6" s="3"/>
      <c r="O6" s="3"/>
      <c r="P6" s="3"/>
      <c r="Q6" s="3"/>
      <c r="R6" s="3"/>
    </row>
    <row r="7" spans="1:21" s="1" customFormat="1" ht="15">
      <c r="A7" s="260">
        <v>1</v>
      </c>
      <c r="B7" s="19">
        <v>83397604827.938507</v>
      </c>
      <c r="C7" s="37">
        <v>69292212868.0504</v>
      </c>
      <c r="D7" s="39">
        <v>70824422396.80191</v>
      </c>
      <c r="E7" s="3"/>
      <c r="F7" s="3"/>
      <c r="G7" s="254">
        <v>1</v>
      </c>
      <c r="H7" s="58">
        <v>27721106395.618343</v>
      </c>
      <c r="I7" s="34">
        <v>12595622371.991577</v>
      </c>
      <c r="J7" s="52">
        <v>7872226638.4961748</v>
      </c>
      <c r="K7" s="3"/>
      <c r="L7" s="3"/>
      <c r="M7" s="3"/>
      <c r="N7" s="3"/>
      <c r="O7" s="3"/>
      <c r="P7" s="3"/>
      <c r="Q7" s="3"/>
      <c r="R7" s="3"/>
    </row>
    <row r="8" spans="1:21" s="1" customFormat="1" ht="15">
      <c r="A8" s="247"/>
      <c r="B8" s="50">
        <v>128203433852.82425</v>
      </c>
      <c r="C8" s="36">
        <v>57479486747.419395</v>
      </c>
      <c r="D8" s="40">
        <v>59931981535.448029</v>
      </c>
      <c r="E8" s="3"/>
      <c r="F8" s="3"/>
      <c r="G8" s="259"/>
      <c r="H8" s="57">
        <v>63400749683.439613</v>
      </c>
      <c r="I8" s="35">
        <v>9438659783.710804</v>
      </c>
      <c r="J8" s="53">
        <v>10120513274.299927</v>
      </c>
      <c r="K8" s="3"/>
      <c r="L8" s="3"/>
      <c r="M8" s="3"/>
      <c r="N8" s="3"/>
      <c r="O8" s="3"/>
      <c r="P8" s="3"/>
      <c r="Q8" s="3"/>
      <c r="R8" s="3"/>
    </row>
    <row r="9" spans="1:21" s="1" customFormat="1" ht="15">
      <c r="A9" s="260">
        <v>2</v>
      </c>
      <c r="B9" s="19">
        <v>120138900261.72214</v>
      </c>
      <c r="C9" s="37">
        <v>50756675228.308388</v>
      </c>
      <c r="D9" s="39">
        <v>64052364172.367561</v>
      </c>
      <c r="E9" s="3"/>
      <c r="F9" s="3"/>
      <c r="G9" s="254">
        <v>2</v>
      </c>
      <c r="H9" s="58">
        <v>84424343521.645462</v>
      </c>
      <c r="I9" s="34">
        <v>13224581109.576567</v>
      </c>
      <c r="J9" s="52">
        <v>18238423977.871086</v>
      </c>
      <c r="K9" s="3"/>
      <c r="L9" s="3"/>
      <c r="M9" s="3"/>
      <c r="N9" s="3"/>
      <c r="O9" s="3"/>
      <c r="P9" s="3"/>
      <c r="Q9" s="3"/>
      <c r="R9" s="3"/>
      <c r="S9" s="3"/>
      <c r="T9" s="3"/>
    </row>
    <row r="10" spans="1:21" s="1" customFormat="1" ht="15">
      <c r="A10" s="247"/>
      <c r="B10" s="50">
        <v>110210358270.85503</v>
      </c>
      <c r="C10" s="36">
        <v>73810208084.07048</v>
      </c>
      <c r="D10" s="40">
        <v>68911008929.130753</v>
      </c>
      <c r="E10" s="3"/>
      <c r="F10" s="3"/>
      <c r="G10" s="259"/>
      <c r="H10" s="57">
        <v>66520721088.331787</v>
      </c>
      <c r="I10" s="35">
        <v>20485669146.56744</v>
      </c>
      <c r="J10" s="53">
        <v>20010301061.091141</v>
      </c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1" s="1" customFormat="1" ht="15">
      <c r="A11" s="260">
        <v>3</v>
      </c>
      <c r="B11" s="19">
        <v>91607730298.902191</v>
      </c>
      <c r="C11" s="37">
        <v>64052336104.781647</v>
      </c>
      <c r="D11" s="39">
        <v>67789542611.97699</v>
      </c>
      <c r="E11" s="3"/>
      <c r="F11" s="3"/>
      <c r="G11" s="254">
        <v>3</v>
      </c>
      <c r="H11" s="56">
        <v>65147718134.181534</v>
      </c>
      <c r="I11" s="34">
        <v>32553662172.195736</v>
      </c>
      <c r="J11" s="52">
        <v>38088273016.219582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1" s="1" customFormat="1" ht="15">
      <c r="A12" s="247"/>
      <c r="B12" s="50">
        <v>123630922219.19514</v>
      </c>
      <c r="C12" s="36">
        <v>64505468523.043213</v>
      </c>
      <c r="D12" s="40">
        <v>71935385141.733185</v>
      </c>
      <c r="E12" s="3"/>
      <c r="F12" s="3"/>
      <c r="G12" s="259"/>
      <c r="H12" s="57">
        <v>129097378199.86035</v>
      </c>
      <c r="I12" s="35">
        <v>34807403272.812698</v>
      </c>
      <c r="J12" s="53">
        <v>27564827824.139477</v>
      </c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1" s="1" customFormat="1" ht="15">
      <c r="A13" s="260">
        <v>6</v>
      </c>
      <c r="B13" s="19">
        <v>96352099602.478729</v>
      </c>
      <c r="C13" s="37">
        <v>72457893894.09996</v>
      </c>
      <c r="D13" s="39">
        <v>65145551285.064278</v>
      </c>
      <c r="E13" s="3"/>
      <c r="F13" s="3"/>
      <c r="G13" s="254">
        <v>6</v>
      </c>
      <c r="H13" s="58">
        <v>167309929186.77475</v>
      </c>
      <c r="I13" s="34">
        <v>80629038006.840775</v>
      </c>
      <c r="J13" s="52">
        <v>50264441156.540001</v>
      </c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1" s="1" customFormat="1" ht="15">
      <c r="A14" s="247"/>
      <c r="B14" s="51">
        <v>119566172976.7435</v>
      </c>
      <c r="C14" s="36">
        <v>64150592098.281509</v>
      </c>
      <c r="D14" s="40">
        <v>68103606586.757347</v>
      </c>
      <c r="E14" s="3"/>
      <c r="F14" s="3"/>
      <c r="G14" s="259"/>
      <c r="H14" s="56">
        <v>138349452032.06158</v>
      </c>
      <c r="I14" s="35">
        <v>54567502245.349792</v>
      </c>
      <c r="J14" s="53">
        <v>36462877042.546242</v>
      </c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1" s="1" customFormat="1" ht="15">
      <c r="A15" s="257">
        <v>12</v>
      </c>
      <c r="B15" s="20">
        <v>125456332877.55104</v>
      </c>
      <c r="C15" s="37">
        <v>70435069545.068466</v>
      </c>
      <c r="D15" s="39">
        <v>60167057487.006439</v>
      </c>
      <c r="E15" s="3"/>
      <c r="F15" s="3"/>
      <c r="G15" s="254">
        <v>12</v>
      </c>
      <c r="H15" s="58">
        <v>159891855917.09134</v>
      </c>
      <c r="I15" s="34">
        <v>75892859980.674118</v>
      </c>
      <c r="J15" s="52">
        <v>50728286060.325874</v>
      </c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1" s="1" customFormat="1" ht="15.75" thickBot="1">
      <c r="A16" s="258"/>
      <c r="B16" s="41">
        <v>116803699905.44322</v>
      </c>
      <c r="C16" s="42">
        <v>65480532700.325439</v>
      </c>
      <c r="D16" s="43">
        <v>64502399285.488869</v>
      </c>
      <c r="E16" s="3"/>
      <c r="F16" s="3"/>
      <c r="G16" s="255"/>
      <c r="H16" s="59">
        <v>129290814216.09979</v>
      </c>
      <c r="I16" s="54">
        <v>64658211820.914513</v>
      </c>
      <c r="J16" s="43">
        <v>55989944756.751411</v>
      </c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5" s="1" customFormat="1" ht="15.75" thickTop="1">
      <c r="A17" s="13"/>
      <c r="B17" s="13"/>
      <c r="C17" s="13"/>
      <c r="D17" s="13"/>
      <c r="E17" s="13"/>
      <c r="G17" s="13"/>
      <c r="H17" s="13"/>
      <c r="I17" s="13"/>
      <c r="J17" s="3"/>
      <c r="K17" s="3"/>
      <c r="L17" s="3"/>
      <c r="M17" s="3"/>
      <c r="N17" s="9"/>
      <c r="O17" s="9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1" customFormat="1" ht="15">
      <c r="E18" s="16"/>
      <c r="F18" s="12"/>
      <c r="G18" s="12"/>
      <c r="H18" s="12"/>
      <c r="I18" s="12"/>
      <c r="J18" s="3"/>
      <c r="K18" s="3"/>
      <c r="L18" s="3"/>
      <c r="M18" s="3"/>
      <c r="N18" s="9"/>
      <c r="O18" s="9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1" customFormat="1" ht="15">
      <c r="E19" s="3"/>
      <c r="F19" s="3"/>
      <c r="G19" s="3"/>
      <c r="H19" s="3"/>
      <c r="I19" s="9"/>
      <c r="J19" s="9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5" s="1" customFormat="1" ht="15">
      <c r="A20" s="13"/>
      <c r="B20" s="13"/>
      <c r="C20" s="13"/>
      <c r="D20" s="13"/>
      <c r="E20" s="13"/>
      <c r="G20" s="13"/>
      <c r="H20" s="13"/>
      <c r="I20" s="13"/>
      <c r="J20" s="3"/>
      <c r="K20" s="3"/>
      <c r="L20" s="3"/>
      <c r="M20" s="3"/>
      <c r="N20" s="9"/>
      <c r="O20" s="9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1" customFormat="1" ht="19.5" thickBot="1">
      <c r="A21" s="248" t="s">
        <v>8</v>
      </c>
      <c r="B21" s="256"/>
      <c r="C21" s="256"/>
      <c r="D21" s="17"/>
      <c r="E21" s="17"/>
      <c r="F21" s="12"/>
      <c r="M21" s="3"/>
      <c r="N21" s="9"/>
      <c r="O21" s="9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1" customFormat="1" ht="39" customHeight="1" thickTop="1" thickBot="1">
      <c r="A22" s="249" t="s">
        <v>3</v>
      </c>
      <c r="B22" s="241" t="s">
        <v>11</v>
      </c>
      <c r="C22" s="242"/>
      <c r="D22" s="243"/>
      <c r="E22" s="17"/>
      <c r="F22" s="12"/>
      <c r="M22" s="3"/>
      <c r="N22" s="9"/>
      <c r="O22" s="9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s="1" customFormat="1" ht="30.75" customHeight="1" thickTop="1" thickBot="1">
      <c r="A23" s="250"/>
      <c r="B23" s="268" t="s">
        <v>12</v>
      </c>
      <c r="C23" s="244"/>
      <c r="D23" s="245"/>
      <c r="E23" s="17"/>
      <c r="F23" s="12"/>
      <c r="G23" s="249" t="s">
        <v>3</v>
      </c>
      <c r="H23" s="261" t="s">
        <v>11</v>
      </c>
      <c r="I23" s="262"/>
      <c r="J23" s="262"/>
      <c r="K23" s="263"/>
      <c r="L23" s="264" t="s">
        <v>2</v>
      </c>
      <c r="M23" s="3"/>
      <c r="N23" s="9"/>
      <c r="O23" s="9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s="1" customFormat="1" ht="26.25" customHeight="1" thickTop="1" thickBot="1">
      <c r="A24" s="253"/>
      <c r="B24" s="55" t="s">
        <v>4</v>
      </c>
      <c r="C24" s="46" t="s">
        <v>5</v>
      </c>
      <c r="D24" s="48" t="s">
        <v>6</v>
      </c>
      <c r="E24" s="28"/>
      <c r="F24" s="21"/>
      <c r="G24" s="253"/>
      <c r="H24" s="85" t="s">
        <v>20</v>
      </c>
      <c r="I24" s="86" t="s">
        <v>21</v>
      </c>
      <c r="J24" s="87" t="s">
        <v>0</v>
      </c>
      <c r="K24" s="88" t="s">
        <v>1</v>
      </c>
      <c r="L24" s="265"/>
      <c r="M24" s="3"/>
      <c r="N24" s="3"/>
      <c r="O24" s="3"/>
      <c r="P24" s="3"/>
      <c r="Q24" s="3"/>
      <c r="R24" s="3"/>
      <c r="S24" s="3"/>
      <c r="T24" s="3"/>
      <c r="U24" s="3"/>
    </row>
    <row r="25" spans="1:25" s="1" customFormat="1" ht="15" customHeight="1" thickTop="1">
      <c r="A25" s="267">
        <v>0</v>
      </c>
      <c r="B25" s="68">
        <f t="shared" ref="B25:B36" si="0">H5/B5</f>
        <v>0.29790083951886059</v>
      </c>
      <c r="C25" s="60">
        <f t="shared" ref="C25:C36" si="1">I5/C5</f>
        <v>0.11477806163219438</v>
      </c>
      <c r="D25" s="61">
        <f t="shared" ref="D25:D36" si="2">J5/D5</f>
        <v>0.29182391363440119</v>
      </c>
      <c r="E25" s="21"/>
      <c r="F25" s="3"/>
      <c r="G25" s="83">
        <v>0</v>
      </c>
      <c r="H25" s="114">
        <v>100</v>
      </c>
      <c r="I25" s="115">
        <f t="shared" ref="I25:I30" si="3">K25/J$25*100</f>
        <v>20.622126790487631</v>
      </c>
      <c r="J25" s="22">
        <f>AVERAGE(B25:D26)</f>
        <v>0.27992946381203665</v>
      </c>
      <c r="K25" s="22">
        <f>STDEV(B25:D26)/SQRT(L25)</f>
        <v>5.7727408951250385E-2</v>
      </c>
      <c r="L25" s="89">
        <f>COUNTA(B25:D26)</f>
        <v>6</v>
      </c>
      <c r="M25" s="3"/>
      <c r="N25" s="3"/>
      <c r="O25" s="3"/>
      <c r="P25" s="3"/>
    </row>
    <row r="26" spans="1:25" s="1" customFormat="1" ht="15" customHeight="1">
      <c r="A26" s="259"/>
      <c r="B26" s="57">
        <f t="shared" si="0"/>
        <v>0.53488987264309185</v>
      </c>
      <c r="C26" s="32">
        <f t="shared" si="1"/>
        <v>0.22593737078407858</v>
      </c>
      <c r="D26" s="62">
        <f t="shared" si="2"/>
        <v>0.21424672465959343</v>
      </c>
      <c r="E26" s="3"/>
      <c r="F26" s="3"/>
      <c r="G26" s="82">
        <v>1</v>
      </c>
      <c r="H26" s="116">
        <f>J26/J$25*100</f>
        <v>86.50583242403988</v>
      </c>
      <c r="I26" s="117">
        <f t="shared" si="3"/>
        <v>21.042636011274894</v>
      </c>
      <c r="J26" s="22">
        <f>AVERAGE(B27:D28)</f>
        <v>0.24215531287075376</v>
      </c>
      <c r="K26" s="22">
        <f>STDEV(B27:D28)/SQRT(L26)</f>
        <v>5.890453815828034E-2</v>
      </c>
      <c r="L26" s="89">
        <f>COUNTA(B27:D28)</f>
        <v>6</v>
      </c>
      <c r="M26" s="3"/>
      <c r="N26" s="3"/>
      <c r="O26" s="3"/>
      <c r="P26" s="3"/>
    </row>
    <row r="27" spans="1:25" s="1" customFormat="1" ht="15" customHeight="1">
      <c r="A27" s="260">
        <v>1</v>
      </c>
      <c r="B27" s="30">
        <f t="shared" si="0"/>
        <v>0.33239691299061946</v>
      </c>
      <c r="C27" s="31">
        <f t="shared" si="1"/>
        <v>0.18177543840282276</v>
      </c>
      <c r="D27" s="63">
        <f t="shared" si="2"/>
        <v>0.11115130024486647</v>
      </c>
      <c r="E27" s="11"/>
      <c r="F27" s="3"/>
      <c r="G27" s="82">
        <v>2</v>
      </c>
      <c r="H27" s="25">
        <f>J27/J$25*100</f>
        <v>144.05518557148022</v>
      </c>
      <c r="I27" s="118">
        <f t="shared" si="3"/>
        <v>28.635521493831583</v>
      </c>
      <c r="J27" s="22">
        <f>AVERAGE(B29:D30)</f>
        <v>0.40325290856367896</v>
      </c>
      <c r="K27" s="22">
        <f>STDEV(B29:D30)/SQRT(L27)</f>
        <v>8.0159261777463256E-2</v>
      </c>
      <c r="L27" s="89">
        <f>COUNTA(B29:D30)</f>
        <v>6</v>
      </c>
      <c r="M27" s="3"/>
      <c r="N27" s="3"/>
    </row>
    <row r="28" spans="1:25" s="1" customFormat="1" ht="15" customHeight="1">
      <c r="A28" s="247"/>
      <c r="B28" s="29">
        <f t="shared" si="0"/>
        <v>0.49453238324507587</v>
      </c>
      <c r="C28" s="32">
        <f t="shared" si="1"/>
        <v>0.16420918692588296</v>
      </c>
      <c r="D28" s="62">
        <f t="shared" si="2"/>
        <v>0.168866655415255</v>
      </c>
      <c r="E28" s="3"/>
      <c r="F28" s="3"/>
      <c r="G28" s="82">
        <v>3</v>
      </c>
      <c r="H28" s="114">
        <f>J28/J$25*100</f>
        <v>223.16717936646288</v>
      </c>
      <c r="I28" s="115">
        <f t="shared" si="3"/>
        <v>33.672913484639587</v>
      </c>
      <c r="J28" s="22">
        <f>AVERAGE(B31:D32)</f>
        <v>0.62471068860498558</v>
      </c>
      <c r="K28" s="22">
        <f>STDEV(B31:D32)/SQRT(L28)</f>
        <v>9.4260406167442592E-2</v>
      </c>
      <c r="L28" s="89">
        <f>COUNTA(B31:D32)</f>
        <v>6</v>
      </c>
      <c r="M28" s="3"/>
      <c r="N28" s="3"/>
    </row>
    <row r="29" spans="1:25" s="1" customFormat="1" ht="15" customHeight="1">
      <c r="A29" s="260">
        <v>2</v>
      </c>
      <c r="B29" s="30">
        <f t="shared" si="0"/>
        <v>0.70272279284833927</v>
      </c>
      <c r="C29" s="31">
        <f t="shared" si="1"/>
        <v>0.26054860863307405</v>
      </c>
      <c r="D29" s="64">
        <f t="shared" si="2"/>
        <v>0.28474240121396194</v>
      </c>
      <c r="E29" s="3"/>
      <c r="F29" s="3"/>
      <c r="G29" s="82">
        <v>6</v>
      </c>
      <c r="H29" s="114">
        <f>J29/J$25*100</f>
        <v>366.99121815312975</v>
      </c>
      <c r="I29" s="115">
        <f t="shared" si="3"/>
        <v>60.680988107521841</v>
      </c>
      <c r="J29" s="22">
        <f>AVERAGE(B33:D34)</f>
        <v>1.0273165492133178</v>
      </c>
      <c r="K29" s="22">
        <f>STDEV(B33:D34)/SQRT(L29)</f>
        <v>0.1698639646452316</v>
      </c>
      <c r="L29" s="89">
        <f>COUNTA(B33:D34)</f>
        <v>6</v>
      </c>
      <c r="P29" s="3"/>
      <c r="Q29" s="3"/>
      <c r="S29" s="3"/>
    </row>
    <row r="30" spans="1:25" s="1" customFormat="1" ht="15" customHeight="1" thickBot="1">
      <c r="A30" s="247"/>
      <c r="B30" s="29">
        <f t="shared" si="0"/>
        <v>0.60357957393486761</v>
      </c>
      <c r="C30" s="32">
        <f t="shared" si="1"/>
        <v>0.277545202463514</v>
      </c>
      <c r="D30" s="62">
        <f t="shared" si="2"/>
        <v>0.29037887228831716</v>
      </c>
      <c r="E30" s="3"/>
      <c r="F30" s="3"/>
      <c r="G30" s="119">
        <v>12</v>
      </c>
      <c r="H30" s="120">
        <f>J30/J$25*100</f>
        <v>366.60844733765094</v>
      </c>
      <c r="I30" s="121">
        <f t="shared" si="3"/>
        <v>23.590453791559931</v>
      </c>
      <c r="J30" s="90">
        <f>AVERAGE(B35:D36)</f>
        <v>1.0262450609219189</v>
      </c>
      <c r="K30" s="90">
        <f>STDEV(B35:D36)/SQRT(L30)</f>
        <v>6.603663080953999E-2</v>
      </c>
      <c r="L30" s="91">
        <f>COUNTA(B35:D36)</f>
        <v>6</v>
      </c>
      <c r="P30" s="3"/>
      <c r="Q30" s="3"/>
      <c r="R30" s="3"/>
      <c r="S30" s="3"/>
      <c r="T30" s="3"/>
    </row>
    <row r="31" spans="1:25" s="1" customFormat="1" ht="15" customHeight="1" thickTop="1">
      <c r="A31" s="260">
        <v>3</v>
      </c>
      <c r="B31" s="30">
        <f t="shared" si="0"/>
        <v>0.71115961416808782</v>
      </c>
      <c r="C31" s="31">
        <f t="shared" si="1"/>
        <v>0.50823536114189494</v>
      </c>
      <c r="D31" s="64">
        <f t="shared" si="2"/>
        <v>0.56186059897519036</v>
      </c>
      <c r="E31" s="3"/>
      <c r="F31" s="3"/>
      <c r="P31" s="3"/>
      <c r="Q31" s="3"/>
      <c r="R31" s="3"/>
      <c r="S31" s="3"/>
      <c r="T31" s="3"/>
    </row>
    <row r="32" spans="1:25" s="1" customFormat="1" ht="15" customHeight="1">
      <c r="A32" s="247"/>
      <c r="B32" s="29">
        <f t="shared" si="0"/>
        <v>1.044215928204218</v>
      </c>
      <c r="C32" s="33">
        <f t="shared" si="1"/>
        <v>0.53960391374226657</v>
      </c>
      <c r="D32" s="65">
        <f t="shared" si="2"/>
        <v>0.38318871539825528</v>
      </c>
      <c r="E32" s="3"/>
      <c r="F32" s="3"/>
      <c r="P32" s="3"/>
      <c r="Q32" s="3"/>
      <c r="R32" s="3"/>
      <c r="S32" s="3"/>
      <c r="T32" s="3"/>
    </row>
    <row r="33" spans="1:25" s="1" customFormat="1" ht="15" customHeight="1">
      <c r="A33" s="260">
        <v>6</v>
      </c>
      <c r="B33" s="30">
        <f t="shared" si="0"/>
        <v>1.7364430030798268</v>
      </c>
      <c r="C33" s="32">
        <f t="shared" si="1"/>
        <v>1.1127709304480098</v>
      </c>
      <c r="D33" s="64">
        <f t="shared" si="2"/>
        <v>0.77157135314724057</v>
      </c>
      <c r="E33" s="3"/>
      <c r="F33" s="3"/>
      <c r="P33" s="23"/>
      <c r="Q33" s="21"/>
      <c r="R33" s="3"/>
      <c r="S33" s="3"/>
      <c r="T33" s="3"/>
    </row>
    <row r="34" spans="1:25" s="1" customFormat="1" ht="15" customHeight="1">
      <c r="A34" s="247"/>
      <c r="B34" s="29">
        <f t="shared" si="0"/>
        <v>1.157095260203499</v>
      </c>
      <c r="C34" s="33">
        <f t="shared" si="1"/>
        <v>0.85061572248234274</v>
      </c>
      <c r="D34" s="62">
        <f t="shared" si="2"/>
        <v>0.53540302591898847</v>
      </c>
      <c r="E34" s="3"/>
      <c r="F34" s="21"/>
      <c r="P34" s="24"/>
      <c r="Q34" s="21"/>
      <c r="R34" s="3"/>
      <c r="S34" s="3"/>
      <c r="T34" s="3"/>
    </row>
    <row r="35" spans="1:25" s="1" customFormat="1" ht="15" customHeight="1">
      <c r="A35" s="260">
        <v>12</v>
      </c>
      <c r="B35" s="30">
        <f t="shared" si="0"/>
        <v>1.2744821425089028</v>
      </c>
      <c r="C35" s="31">
        <f t="shared" si="1"/>
        <v>1.0774868324949043</v>
      </c>
      <c r="D35" s="64">
        <f t="shared" si="2"/>
        <v>0.84312393158467247</v>
      </c>
      <c r="E35" s="3"/>
      <c r="F35" s="21"/>
      <c r="P35" s="25"/>
      <c r="Q35" s="21"/>
      <c r="R35" s="3"/>
      <c r="S35" s="3"/>
      <c r="T35" s="3"/>
    </row>
    <row r="36" spans="1:25" s="1" customFormat="1" ht="15" customHeight="1" thickBot="1">
      <c r="A36" s="266"/>
      <c r="B36" s="69">
        <f t="shared" si="0"/>
        <v>1.1069068387453938</v>
      </c>
      <c r="C36" s="66">
        <f t="shared" si="1"/>
        <v>0.98744175031112968</v>
      </c>
      <c r="D36" s="67">
        <f t="shared" si="2"/>
        <v>0.86802886988651118</v>
      </c>
      <c r="E36" s="3"/>
      <c r="F36" s="21"/>
      <c r="P36" s="24"/>
      <c r="Q36" s="21"/>
      <c r="R36" s="3"/>
      <c r="S36" s="3"/>
      <c r="T36" s="3"/>
    </row>
    <row r="37" spans="1:25" ht="15" customHeight="1" thickTop="1">
      <c r="A37" s="13"/>
      <c r="B37" s="13"/>
      <c r="C37" s="13"/>
      <c r="D37" s="13"/>
      <c r="E37" s="13"/>
      <c r="F37" s="13"/>
      <c r="G37" s="13"/>
      <c r="H37" s="3"/>
      <c r="I37" s="3"/>
      <c r="J37" s="3"/>
      <c r="K37" s="21"/>
      <c r="R37" s="3"/>
      <c r="S37" s="26"/>
      <c r="T37" s="25"/>
      <c r="U37" s="25"/>
      <c r="V37" s="21"/>
      <c r="W37" s="3"/>
      <c r="X37" s="3"/>
      <c r="Y37" s="3"/>
    </row>
    <row r="38" spans="1:25" ht="15" customHeight="1">
      <c r="A38" s="13"/>
      <c r="B38" s="13"/>
      <c r="C38" s="13"/>
      <c r="D38" s="13"/>
      <c r="E38" s="13"/>
      <c r="F38" s="13"/>
      <c r="G38" s="13"/>
      <c r="H38" s="3"/>
      <c r="I38" s="3"/>
      <c r="J38" s="3"/>
      <c r="K38" s="21"/>
      <c r="R38" s="3"/>
      <c r="S38" s="23"/>
      <c r="T38" s="25"/>
      <c r="U38" s="25"/>
      <c r="V38" s="21"/>
      <c r="W38" s="3"/>
      <c r="X38" s="3"/>
      <c r="Y38" s="3"/>
    </row>
    <row r="39" spans="1:25" ht="15" customHeight="1">
      <c r="A39" s="3"/>
      <c r="B39" s="3"/>
      <c r="C39" s="3"/>
      <c r="D39" s="3"/>
      <c r="E39" s="3"/>
      <c r="F39" s="3"/>
      <c r="G39" s="3"/>
      <c r="L39"/>
      <c r="M39"/>
    </row>
    <row r="40" spans="1:25" ht="15" customHeight="1">
      <c r="B40"/>
      <c r="C40"/>
      <c r="D40"/>
      <c r="E40"/>
      <c r="F40"/>
      <c r="G40"/>
      <c r="L40"/>
      <c r="M40"/>
    </row>
    <row r="41" spans="1:25" ht="15" customHeight="1">
      <c r="B41"/>
      <c r="C41"/>
      <c r="D41"/>
      <c r="E41"/>
      <c r="F41"/>
      <c r="G41"/>
      <c r="L41"/>
      <c r="M41"/>
    </row>
    <row r="42" spans="1:25" ht="15" customHeight="1">
      <c r="B42"/>
      <c r="C42"/>
      <c r="D42"/>
      <c r="E42"/>
      <c r="F42"/>
      <c r="G42"/>
      <c r="L42"/>
      <c r="M42"/>
    </row>
    <row r="43" spans="1:25" ht="15" customHeight="1">
      <c r="B43"/>
      <c r="C43"/>
      <c r="D43"/>
      <c r="E43"/>
      <c r="F43"/>
      <c r="G43"/>
      <c r="L43"/>
      <c r="M43"/>
    </row>
    <row r="44" spans="1:25" ht="15" customHeight="1">
      <c r="B44"/>
      <c r="C44"/>
      <c r="D44"/>
      <c r="E44"/>
      <c r="F44"/>
      <c r="G44"/>
      <c r="L44"/>
      <c r="M44"/>
    </row>
    <row r="45" spans="1:25" ht="15" customHeight="1">
      <c r="A45" s="3"/>
      <c r="B45"/>
      <c r="C45"/>
      <c r="D45"/>
      <c r="E45"/>
      <c r="F45"/>
      <c r="G45"/>
      <c r="L45"/>
      <c r="M45"/>
    </row>
    <row r="46" spans="1:25" ht="15" customHeight="1">
      <c r="A46" s="3"/>
      <c r="B46" s="3"/>
      <c r="C46" s="3"/>
      <c r="D46"/>
      <c r="E46"/>
      <c r="F46"/>
      <c r="G46"/>
      <c r="L46"/>
      <c r="M46"/>
    </row>
    <row r="47" spans="1:25" ht="15" customHeight="1">
      <c r="A47" s="3"/>
      <c r="B47" s="3"/>
      <c r="C47" s="3"/>
      <c r="D47"/>
      <c r="E47"/>
      <c r="F47"/>
      <c r="G47"/>
      <c r="L47"/>
      <c r="M47"/>
    </row>
    <row r="48" spans="1:25" ht="15">
      <c r="A48" s="3"/>
      <c r="B48" s="3"/>
      <c r="C48" s="3"/>
      <c r="D48" s="3"/>
      <c r="E48" s="3"/>
      <c r="F48"/>
      <c r="G48"/>
      <c r="L48"/>
      <c r="M48"/>
    </row>
    <row r="49" spans="1:13" ht="15">
      <c r="A49" s="3"/>
      <c r="B49" s="3"/>
      <c r="C49" s="3"/>
      <c r="D49" s="3"/>
      <c r="E49" s="3"/>
      <c r="F49"/>
      <c r="G49"/>
      <c r="L49"/>
      <c r="M49"/>
    </row>
    <row r="50" spans="1:13" ht="15">
      <c r="B50"/>
      <c r="C50"/>
      <c r="D50" s="3"/>
      <c r="E50" s="3"/>
      <c r="F50"/>
      <c r="G50"/>
      <c r="L50"/>
      <c r="M50"/>
    </row>
    <row r="51" spans="1:13" ht="15">
      <c r="B51"/>
      <c r="C51"/>
      <c r="D51" s="3"/>
      <c r="E51" s="3"/>
      <c r="F51"/>
      <c r="G51"/>
      <c r="L51"/>
      <c r="M51"/>
    </row>
    <row r="52" spans="1:13" ht="15">
      <c r="A52" s="3"/>
      <c r="B52" s="3"/>
      <c r="C52" s="3"/>
      <c r="D52" s="3"/>
      <c r="E52" s="3"/>
      <c r="F52"/>
      <c r="G52"/>
      <c r="L52"/>
      <c r="M52"/>
    </row>
    <row r="53" spans="1:13" ht="15">
      <c r="A53" s="3"/>
      <c r="B53" s="3"/>
      <c r="C53" s="3"/>
      <c r="D53" s="3"/>
      <c r="E53" s="3"/>
      <c r="F53"/>
      <c r="G53"/>
      <c r="L53"/>
      <c r="M53"/>
    </row>
    <row r="54" spans="1:13" ht="14.25" customHeight="1">
      <c r="A54" s="3"/>
      <c r="B54" s="3"/>
      <c r="C54" s="3"/>
      <c r="D54" s="3"/>
      <c r="E54" s="3"/>
      <c r="F54"/>
      <c r="G54"/>
      <c r="L54"/>
      <c r="M54"/>
    </row>
    <row r="55" spans="1:13" ht="15">
      <c r="A55" s="3"/>
      <c r="B55" s="3"/>
      <c r="C55" s="3"/>
      <c r="D55" s="3"/>
      <c r="E55" s="3"/>
      <c r="F55"/>
      <c r="G55"/>
      <c r="L55"/>
      <c r="M55"/>
    </row>
    <row r="56" spans="1:13" ht="15">
      <c r="A56" s="3"/>
      <c r="B56" s="3"/>
      <c r="C56" s="3"/>
      <c r="D56" s="3"/>
      <c r="E56" s="3"/>
      <c r="F56"/>
      <c r="G56"/>
      <c r="L56"/>
      <c r="M56"/>
    </row>
    <row r="57" spans="1:13" ht="15">
      <c r="A57" s="6"/>
      <c r="B57" s="6"/>
      <c r="C57" s="7"/>
      <c r="D57" s="3"/>
      <c r="E57" s="3"/>
      <c r="F57"/>
      <c r="G57"/>
      <c r="L57"/>
      <c r="M57"/>
    </row>
    <row r="58" spans="1:13" ht="15">
      <c r="A58" s="6"/>
      <c r="B58" s="6"/>
      <c r="C58" s="7"/>
      <c r="D58" s="3"/>
      <c r="E58" s="3"/>
      <c r="F58"/>
      <c r="G58"/>
      <c r="L58"/>
      <c r="M58"/>
    </row>
    <row r="59" spans="1:13" ht="15">
      <c r="A59" s="6"/>
      <c r="B59" s="6"/>
      <c r="C59" s="7"/>
      <c r="D59" s="3"/>
      <c r="E59" s="3"/>
      <c r="F59"/>
      <c r="G59"/>
      <c r="L59"/>
      <c r="M59"/>
    </row>
    <row r="60" spans="1:13" ht="15">
      <c r="A60" s="4"/>
      <c r="B60" s="4"/>
      <c r="C60" s="5"/>
      <c r="D60" s="8"/>
      <c r="E60" s="3"/>
      <c r="F60"/>
      <c r="G60"/>
      <c r="L60"/>
      <c r="M60"/>
    </row>
    <row r="61" spans="1:13" ht="15">
      <c r="B61"/>
      <c r="C61"/>
      <c r="D61" s="8"/>
      <c r="E61" s="3"/>
      <c r="F61"/>
      <c r="G61"/>
      <c r="L61"/>
      <c r="M61"/>
    </row>
    <row r="62" spans="1:13" ht="15">
      <c r="B62"/>
      <c r="C62"/>
      <c r="D62" s="8"/>
      <c r="E62" s="3"/>
      <c r="F62"/>
      <c r="G62"/>
      <c r="L62"/>
      <c r="M62"/>
    </row>
    <row r="63" spans="1:13" ht="15">
      <c r="B63"/>
      <c r="C63"/>
      <c r="D63" s="3"/>
      <c r="E63" s="3"/>
      <c r="F63"/>
      <c r="G63"/>
      <c r="L63"/>
      <c r="M63"/>
    </row>
    <row r="64" spans="1:13">
      <c r="B64"/>
      <c r="C64"/>
      <c r="D64"/>
      <c r="E64"/>
      <c r="F64"/>
      <c r="G64"/>
      <c r="L64"/>
      <c r="M64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spans="2:13">
      <c r="B81"/>
      <c r="C81"/>
      <c r="D81"/>
      <c r="E81"/>
      <c r="F81"/>
      <c r="G81"/>
      <c r="L81"/>
      <c r="M81"/>
    </row>
    <row r="82" spans="2:13">
      <c r="B82"/>
      <c r="C82"/>
      <c r="D82"/>
      <c r="E82"/>
      <c r="F82"/>
      <c r="G82"/>
      <c r="L82"/>
      <c r="M82"/>
    </row>
    <row r="83" spans="2:13">
      <c r="B83"/>
      <c r="C83"/>
      <c r="D83"/>
      <c r="E83"/>
      <c r="F83"/>
      <c r="G83"/>
      <c r="L83"/>
      <c r="M83"/>
    </row>
    <row r="84" spans="2:13">
      <c r="B84"/>
      <c r="C84"/>
      <c r="D84"/>
      <c r="E84"/>
      <c r="F84"/>
      <c r="G84"/>
      <c r="L84"/>
      <c r="M84"/>
    </row>
    <row r="85" spans="2:13">
      <c r="B85"/>
      <c r="C85"/>
      <c r="D85"/>
      <c r="E85"/>
      <c r="F85"/>
      <c r="G85"/>
      <c r="L85"/>
      <c r="M85"/>
    </row>
    <row r="86" spans="2:13">
      <c r="B86"/>
      <c r="C86"/>
      <c r="D86"/>
      <c r="E86"/>
      <c r="F86"/>
      <c r="G86"/>
      <c r="L86"/>
      <c r="M86"/>
    </row>
    <row r="87" spans="2:13">
      <c r="B87"/>
      <c r="C87"/>
      <c r="D87"/>
      <c r="E87"/>
      <c r="F87"/>
      <c r="G87"/>
      <c r="L87"/>
      <c r="M87"/>
    </row>
    <row r="88" spans="2:13">
      <c r="B88"/>
      <c r="C88"/>
      <c r="D88"/>
      <c r="E88"/>
      <c r="F88"/>
      <c r="G88"/>
      <c r="L88"/>
      <c r="M88"/>
    </row>
    <row r="89" spans="2:13">
      <c r="B89"/>
      <c r="C89"/>
      <c r="D89"/>
      <c r="E89"/>
      <c r="F89"/>
      <c r="G89"/>
      <c r="L89"/>
      <c r="M89"/>
    </row>
    <row r="90" spans="2:13" ht="15">
      <c r="J90" s="10"/>
      <c r="K90" s="10"/>
    </row>
    <row r="91" spans="2:13" ht="15">
      <c r="J91" s="10"/>
      <c r="K91" s="10"/>
    </row>
    <row r="92" spans="2:13" ht="15">
      <c r="K92" s="10"/>
    </row>
    <row r="93" spans="2:13" ht="15">
      <c r="K93" s="10"/>
    </row>
    <row r="94" spans="2:13" ht="15">
      <c r="K94" s="10"/>
    </row>
    <row r="95" spans="2:13" ht="15">
      <c r="K95" s="10"/>
    </row>
  </sheetData>
  <mergeCells count="33">
    <mergeCell ref="G23:G24"/>
    <mergeCell ref="H23:K23"/>
    <mergeCell ref="L23:L24"/>
    <mergeCell ref="A35:A36"/>
    <mergeCell ref="A25:A26"/>
    <mergeCell ref="A27:A28"/>
    <mergeCell ref="A29:A30"/>
    <mergeCell ref="A31:A32"/>
    <mergeCell ref="A33:A34"/>
    <mergeCell ref="A22:A24"/>
    <mergeCell ref="B22:D22"/>
    <mergeCell ref="B23:D23"/>
    <mergeCell ref="G15:G16"/>
    <mergeCell ref="A21:C21"/>
    <mergeCell ref="A15:A16"/>
    <mergeCell ref="G5:G6"/>
    <mergeCell ref="G7:G8"/>
    <mergeCell ref="G9:G10"/>
    <mergeCell ref="G11:G12"/>
    <mergeCell ref="G13:G14"/>
    <mergeCell ref="A7:A8"/>
    <mergeCell ref="A9:A10"/>
    <mergeCell ref="A11:A12"/>
    <mergeCell ref="A13:A14"/>
    <mergeCell ref="B2:D2"/>
    <mergeCell ref="B3:D3"/>
    <mergeCell ref="A5:A6"/>
    <mergeCell ref="G1:I1"/>
    <mergeCell ref="H3:J3"/>
    <mergeCell ref="H2:J2"/>
    <mergeCell ref="G2:G4"/>
    <mergeCell ref="A1:C1"/>
    <mergeCell ref="A2:A4"/>
  </mergeCells>
  <phoneticPr fontId="1"/>
  <pageMargins left="0.39370078740157483" right="0.15748031496062992" top="0.78740157480314965" bottom="0.39370078740157483" header="0.55118110236220474" footer="0.43307086614173229"/>
  <pageSetup paperSize="9" scale="70" orientation="landscape" cellComments="asDisplayed" horizontalDpi="4294967292" verticalDpi="4294967292" r:id="rId1"/>
  <headerFooter alignWithMargins="0">
    <oddHeader>&amp;C&amp;18ETによる培養アストロサイトのVEGF 発現　　(Dose-Response)&amp;R&amp;10&amp;P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C09E3-1386-4295-8DEA-A416C78DCA43}">
  <sheetPr>
    <tabColor theme="6" tint="0.79998168889431442"/>
  </sheetPr>
  <dimension ref="A1:Y95"/>
  <sheetViews>
    <sheetView topLeftCell="A31" zoomScale="90" zoomScaleNormal="90" zoomScaleSheetLayoutView="70" workbookViewId="0">
      <selection activeCell="A46" sqref="A46"/>
    </sheetView>
  </sheetViews>
  <sheetFormatPr defaultColWidth="11" defaultRowHeight="14.25"/>
  <cols>
    <col min="1" max="1" width="17.75" customWidth="1"/>
    <col min="2" max="3" width="9" style="1" customWidth="1"/>
    <col min="4" max="4" width="8.875" style="1" customWidth="1"/>
    <col min="5" max="5" width="8.125" style="1" customWidth="1"/>
    <col min="6" max="6" width="9.375" style="1" customWidth="1"/>
    <col min="7" max="7" width="13.875" style="1" customWidth="1"/>
    <col min="8" max="9" width="11.5" customWidth="1"/>
    <col min="10" max="11" width="9.875" customWidth="1"/>
    <col min="12" max="13" width="9.875" style="2" customWidth="1"/>
    <col min="14" max="14" width="9.875" customWidth="1"/>
    <col min="15" max="15" width="9.5" customWidth="1"/>
    <col min="16" max="16" width="8.625" customWidth="1"/>
    <col min="17" max="17" width="11.875" customWidth="1"/>
    <col min="18" max="23" width="8.625" customWidth="1"/>
    <col min="24" max="24" width="3.625" customWidth="1"/>
    <col min="25" max="26" width="6.625" customWidth="1"/>
    <col min="27" max="27" width="11" customWidth="1"/>
    <col min="28" max="28" width="8.125" customWidth="1"/>
  </cols>
  <sheetData>
    <row r="1" spans="1:21" s="1" customFormat="1" ht="19.5" thickBot="1">
      <c r="A1" s="252" t="s">
        <v>7</v>
      </c>
      <c r="B1" s="252"/>
      <c r="C1" s="252"/>
      <c r="D1" s="38"/>
      <c r="E1" s="12"/>
      <c r="F1" s="13"/>
      <c r="G1" s="248" t="s">
        <v>19</v>
      </c>
      <c r="H1" s="248"/>
      <c r="I1" s="248"/>
      <c r="J1" s="16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1" customFormat="1" ht="33.75" customHeight="1" thickTop="1" thickBot="1">
      <c r="A2" s="249" t="s">
        <v>3</v>
      </c>
      <c r="B2" s="241" t="s">
        <v>10</v>
      </c>
      <c r="C2" s="242"/>
      <c r="D2" s="243"/>
      <c r="E2" s="27"/>
      <c r="F2" s="13"/>
      <c r="G2" s="249" t="s">
        <v>3</v>
      </c>
      <c r="H2" s="241" t="s">
        <v>10</v>
      </c>
      <c r="I2" s="242"/>
      <c r="J2" s="24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1" customFormat="1" ht="18" customHeight="1" thickTop="1">
      <c r="A3" s="250"/>
      <c r="B3" s="244" t="s">
        <v>12</v>
      </c>
      <c r="C3" s="244"/>
      <c r="D3" s="245"/>
      <c r="E3" s="27"/>
      <c r="F3" s="13"/>
      <c r="G3" s="250"/>
      <c r="H3" s="244" t="s">
        <v>12</v>
      </c>
      <c r="I3" s="244"/>
      <c r="J3" s="245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ht="26.25" customHeight="1" thickBot="1">
      <c r="A4" s="253"/>
      <c r="B4" s="44" t="s">
        <v>4</v>
      </c>
      <c r="C4" s="46" t="s">
        <v>5</v>
      </c>
      <c r="D4" s="48" t="s">
        <v>6</v>
      </c>
      <c r="E4" s="21"/>
      <c r="F4" s="3"/>
      <c r="G4" s="251"/>
      <c r="H4" s="55" t="s">
        <v>4</v>
      </c>
      <c r="I4" s="46" t="s">
        <v>5</v>
      </c>
      <c r="J4" s="48" t="s">
        <v>6</v>
      </c>
      <c r="K4" s="3"/>
      <c r="L4" s="3"/>
      <c r="M4" s="3"/>
      <c r="N4" s="3"/>
      <c r="O4" s="3"/>
      <c r="P4" s="3"/>
      <c r="Q4" s="3"/>
      <c r="R4" s="3"/>
    </row>
    <row r="5" spans="1:21" s="1" customFormat="1" ht="15.75" thickTop="1">
      <c r="A5" s="246">
        <v>0</v>
      </c>
      <c r="B5" s="49">
        <v>93008568998.951492</v>
      </c>
      <c r="C5" s="45">
        <v>59457500976.672699</v>
      </c>
      <c r="D5" s="47">
        <v>68149708679.358971</v>
      </c>
      <c r="E5" s="3"/>
      <c r="F5" s="3"/>
      <c r="G5" s="254">
        <v>0</v>
      </c>
      <c r="H5" s="56">
        <v>129567321503.42287</v>
      </c>
      <c r="I5" s="34">
        <v>49810776466.592117</v>
      </c>
      <c r="J5" s="52">
        <v>85142724971.592712</v>
      </c>
      <c r="K5" s="3"/>
      <c r="L5" s="3"/>
      <c r="M5" s="3"/>
      <c r="N5" s="3"/>
      <c r="O5" s="3"/>
      <c r="P5" s="3"/>
      <c r="Q5" s="3"/>
      <c r="R5" s="3"/>
    </row>
    <row r="6" spans="1:21" s="1" customFormat="1" ht="15">
      <c r="A6" s="247"/>
      <c r="B6" s="50">
        <v>99009317175.757019</v>
      </c>
      <c r="C6" s="36">
        <v>70351433760.166534</v>
      </c>
      <c r="D6" s="40">
        <v>66139356322.584618</v>
      </c>
      <c r="E6" s="3"/>
      <c r="F6" s="3"/>
      <c r="G6" s="259"/>
      <c r="H6" s="57">
        <v>197328422008.23004</v>
      </c>
      <c r="I6" s="35">
        <v>89897215705.136017</v>
      </c>
      <c r="J6" s="53">
        <v>77725002521.472733</v>
      </c>
      <c r="K6" s="3"/>
      <c r="L6" s="3"/>
      <c r="M6" s="3"/>
      <c r="N6" s="3"/>
      <c r="O6" s="3"/>
      <c r="P6" s="3"/>
      <c r="Q6" s="3"/>
      <c r="R6" s="3"/>
    </row>
    <row r="7" spans="1:21" s="1" customFormat="1" ht="15">
      <c r="A7" s="260">
        <v>1</v>
      </c>
      <c r="B7" s="19">
        <v>83397604827.938507</v>
      </c>
      <c r="C7" s="37">
        <v>69292212868.0504</v>
      </c>
      <c r="D7" s="39">
        <v>70824422396.80191</v>
      </c>
      <c r="E7" s="3"/>
      <c r="F7" s="3"/>
      <c r="G7" s="254">
        <v>1</v>
      </c>
      <c r="H7" s="58">
        <v>105778296995.33824</v>
      </c>
      <c r="I7" s="34">
        <v>186145003040.80005</v>
      </c>
      <c r="J7" s="52">
        <v>171663372903.79993</v>
      </c>
      <c r="K7" s="3"/>
      <c r="L7" s="3"/>
      <c r="M7" s="3"/>
      <c r="N7" s="3"/>
      <c r="O7" s="3"/>
      <c r="P7" s="3"/>
      <c r="Q7" s="3"/>
      <c r="R7" s="3"/>
    </row>
    <row r="8" spans="1:21" s="1" customFormat="1" ht="15">
      <c r="A8" s="247"/>
      <c r="B8" s="50">
        <v>128203433852.82425</v>
      </c>
      <c r="C8" s="36">
        <v>57479486747.419395</v>
      </c>
      <c r="D8" s="40">
        <v>59931981535.448029</v>
      </c>
      <c r="E8" s="3"/>
      <c r="F8" s="3"/>
      <c r="G8" s="259"/>
      <c r="H8" s="57">
        <v>218982425844.1738</v>
      </c>
      <c r="I8" s="35">
        <v>177082340016.18829</v>
      </c>
      <c r="J8" s="53">
        <v>136781668177.01651</v>
      </c>
      <c r="K8" s="3"/>
      <c r="L8" s="3"/>
      <c r="M8" s="3"/>
      <c r="N8" s="3"/>
      <c r="O8" s="3"/>
      <c r="P8" s="3"/>
      <c r="Q8" s="3"/>
      <c r="R8" s="3"/>
    </row>
    <row r="9" spans="1:21" s="1" customFormat="1" ht="15">
      <c r="A9" s="260">
        <v>2</v>
      </c>
      <c r="B9" s="19">
        <v>120138900261.72214</v>
      </c>
      <c r="C9" s="37">
        <v>50756675228.308388</v>
      </c>
      <c r="D9" s="39">
        <v>64052364172.367561</v>
      </c>
      <c r="E9" s="3"/>
      <c r="F9" s="3"/>
      <c r="G9" s="254">
        <v>2</v>
      </c>
      <c r="H9" s="58">
        <v>189857148307.51651</v>
      </c>
      <c r="I9" s="34">
        <v>177750172059.68878</v>
      </c>
      <c r="J9" s="52">
        <v>173282995033.03833</v>
      </c>
      <c r="K9" s="3"/>
      <c r="L9" s="3"/>
      <c r="M9" s="3"/>
      <c r="N9" s="3"/>
      <c r="O9" s="3"/>
      <c r="P9" s="3"/>
      <c r="Q9" s="3"/>
      <c r="R9" s="3"/>
      <c r="S9" s="3"/>
      <c r="T9" s="3"/>
    </row>
    <row r="10" spans="1:21" s="1" customFormat="1" ht="15">
      <c r="A10" s="247"/>
      <c r="B10" s="50">
        <v>110210358270.85503</v>
      </c>
      <c r="C10" s="36">
        <v>73810208084.07048</v>
      </c>
      <c r="D10" s="40">
        <v>68911008929.130753</v>
      </c>
      <c r="E10" s="3"/>
      <c r="F10" s="3"/>
      <c r="G10" s="259"/>
      <c r="H10" s="57">
        <v>165064464395.07153</v>
      </c>
      <c r="I10" s="35">
        <v>221637306476.59491</v>
      </c>
      <c r="J10" s="53">
        <v>163973697103.47125</v>
      </c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1" s="1" customFormat="1" ht="15">
      <c r="A11" s="260">
        <v>3</v>
      </c>
      <c r="B11" s="19">
        <v>91607730298.902191</v>
      </c>
      <c r="C11" s="37">
        <v>64052336104.781647</v>
      </c>
      <c r="D11" s="39">
        <v>67789542611.97699</v>
      </c>
      <c r="E11" s="3"/>
      <c r="F11" s="3"/>
      <c r="G11" s="254">
        <v>3</v>
      </c>
      <c r="H11" s="56">
        <v>201924408937.60083</v>
      </c>
      <c r="I11" s="34">
        <v>220475631190.58206</v>
      </c>
      <c r="J11" s="52">
        <v>342420214868.72473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1" s="1" customFormat="1" ht="15">
      <c r="A12" s="247"/>
      <c r="B12" s="50">
        <v>123630922219.19514</v>
      </c>
      <c r="C12" s="36">
        <v>64505468523.043213</v>
      </c>
      <c r="D12" s="40">
        <v>71935385141.733185</v>
      </c>
      <c r="E12" s="3"/>
      <c r="F12" s="3"/>
      <c r="G12" s="259"/>
      <c r="H12" s="57">
        <v>404837641773.51099</v>
      </c>
      <c r="I12" s="35">
        <v>360107281612.05542</v>
      </c>
      <c r="J12" s="53">
        <v>247529309854.75793</v>
      </c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1" s="1" customFormat="1" ht="15">
      <c r="A13" s="260">
        <v>6</v>
      </c>
      <c r="B13" s="19">
        <v>96352099602.478729</v>
      </c>
      <c r="C13" s="37">
        <v>72457893894.09996</v>
      </c>
      <c r="D13" s="39">
        <v>65145551285.064278</v>
      </c>
      <c r="E13" s="3"/>
      <c r="F13" s="3"/>
      <c r="G13" s="254">
        <v>6</v>
      </c>
      <c r="H13" s="58">
        <v>347285382000.83368</v>
      </c>
      <c r="I13" s="34">
        <v>406560723009.35217</v>
      </c>
      <c r="J13" s="52">
        <v>357036257152.80023</v>
      </c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1" s="1" customFormat="1" ht="15">
      <c r="A14" s="247"/>
      <c r="B14" s="51">
        <v>119566172976.7435</v>
      </c>
      <c r="C14" s="36">
        <v>64150592098.281509</v>
      </c>
      <c r="D14" s="40">
        <v>68103606586.757347</v>
      </c>
      <c r="E14" s="3"/>
      <c r="F14" s="3"/>
      <c r="G14" s="259"/>
      <c r="H14" s="56">
        <v>381752391976.617</v>
      </c>
      <c r="I14" s="35">
        <v>392465153445.65326</v>
      </c>
      <c r="J14" s="53">
        <v>316336213189.09216</v>
      </c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1" s="1" customFormat="1" ht="15">
      <c r="A15" s="257">
        <v>12</v>
      </c>
      <c r="B15" s="20">
        <v>125456332877.55104</v>
      </c>
      <c r="C15" s="37">
        <v>70435069545.068466</v>
      </c>
      <c r="D15" s="39">
        <v>60167057487.006439</v>
      </c>
      <c r="E15" s="3"/>
      <c r="F15" s="3"/>
      <c r="G15" s="254">
        <v>12</v>
      </c>
      <c r="H15" s="58">
        <v>498818923047.02722</v>
      </c>
      <c r="I15" s="34">
        <v>258921706679.30289</v>
      </c>
      <c r="J15" s="52">
        <v>337214813611.96185</v>
      </c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1" s="1" customFormat="1" ht="15.75" thickBot="1">
      <c r="A16" s="258"/>
      <c r="B16" s="41">
        <v>116803699905.44322</v>
      </c>
      <c r="C16" s="42">
        <v>65480532700.325439</v>
      </c>
      <c r="D16" s="43">
        <v>64502399285.488869</v>
      </c>
      <c r="E16" s="3"/>
      <c r="F16" s="3"/>
      <c r="G16" s="255"/>
      <c r="H16" s="59">
        <v>456932540635.22113</v>
      </c>
      <c r="I16" s="54">
        <v>363561759366.92755</v>
      </c>
      <c r="J16" s="43">
        <v>260662946159.63135</v>
      </c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5" s="1" customFormat="1" ht="15.75" thickTop="1">
      <c r="A17" s="13"/>
      <c r="B17" s="13"/>
      <c r="C17" s="13"/>
      <c r="D17" s="13"/>
      <c r="E17" s="13"/>
      <c r="G17" s="13"/>
      <c r="H17" s="13"/>
      <c r="I17" s="13"/>
      <c r="J17" s="3"/>
      <c r="K17" s="3"/>
      <c r="L17" s="3"/>
      <c r="M17" s="3"/>
      <c r="N17" s="9"/>
      <c r="O17" s="9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1" customFormat="1" ht="15">
      <c r="E18" s="16"/>
      <c r="F18" s="12"/>
      <c r="G18" s="12"/>
      <c r="H18" s="12"/>
      <c r="I18" s="12"/>
      <c r="J18" s="3"/>
      <c r="K18" s="3"/>
      <c r="L18" s="3"/>
      <c r="M18" s="3"/>
      <c r="N18" s="9"/>
      <c r="O18" s="9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1" customFormat="1" ht="15">
      <c r="E19" s="3"/>
      <c r="F19" s="3"/>
      <c r="G19" s="3"/>
      <c r="H19" s="3"/>
      <c r="I19" s="9"/>
      <c r="J19" s="9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5" s="1" customFormat="1" ht="15">
      <c r="A20" s="13"/>
      <c r="B20" s="13"/>
      <c r="C20" s="13"/>
      <c r="D20" s="13"/>
      <c r="E20" s="13"/>
      <c r="G20" s="13"/>
      <c r="H20" s="13"/>
      <c r="I20" s="13"/>
      <c r="J20" s="3"/>
      <c r="K20" s="3"/>
      <c r="L20" s="3"/>
      <c r="M20" s="3"/>
      <c r="N20" s="9"/>
      <c r="O20" s="9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1" customFormat="1" ht="19.5" thickBot="1">
      <c r="A21" s="248" t="s">
        <v>16</v>
      </c>
      <c r="B21" s="256"/>
      <c r="C21" s="256"/>
      <c r="D21" s="17"/>
      <c r="E21" s="17"/>
      <c r="F21" s="12"/>
      <c r="G21" s="12"/>
      <c r="H21" s="12"/>
      <c r="I21" s="12"/>
      <c r="J21" s="3"/>
      <c r="K21" s="3"/>
      <c r="L21" s="3"/>
      <c r="M21" s="3"/>
      <c r="N21" s="9"/>
      <c r="O21" s="9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1" customFormat="1" ht="39" customHeight="1" thickTop="1" thickBot="1">
      <c r="A22" s="249" t="s">
        <v>3</v>
      </c>
      <c r="B22" s="241" t="s">
        <v>23</v>
      </c>
      <c r="C22" s="242"/>
      <c r="D22" s="243"/>
      <c r="E22" s="17"/>
      <c r="F22" s="12"/>
      <c r="G22" s="12"/>
      <c r="H22" s="12"/>
      <c r="I22" s="12"/>
      <c r="J22" s="3"/>
      <c r="K22" s="3"/>
      <c r="L22" s="3"/>
      <c r="M22" s="3"/>
      <c r="N22" s="9"/>
      <c r="O22" s="9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s="1" customFormat="1" ht="30.75" customHeight="1" thickTop="1" thickBot="1">
      <c r="A23" s="250"/>
      <c r="B23" s="268" t="s">
        <v>12</v>
      </c>
      <c r="C23" s="244"/>
      <c r="D23" s="245"/>
      <c r="E23" s="17"/>
      <c r="F23" s="12"/>
      <c r="G23" s="249" t="s">
        <v>3</v>
      </c>
      <c r="H23" s="261" t="s">
        <v>22</v>
      </c>
      <c r="I23" s="262"/>
      <c r="J23" s="262"/>
      <c r="K23" s="263"/>
      <c r="L23" s="264" t="s">
        <v>2</v>
      </c>
      <c r="M23" s="3"/>
      <c r="N23" s="9"/>
      <c r="O23" s="9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s="1" customFormat="1" ht="26.25" customHeight="1" thickTop="1" thickBot="1">
      <c r="A24" s="253"/>
      <c r="B24" s="55" t="s">
        <v>4</v>
      </c>
      <c r="C24" s="46" t="s">
        <v>5</v>
      </c>
      <c r="D24" s="48" t="s">
        <v>6</v>
      </c>
      <c r="E24" s="28"/>
      <c r="F24" s="21"/>
      <c r="G24" s="253"/>
      <c r="H24" s="85" t="s">
        <v>20</v>
      </c>
      <c r="I24" s="86" t="s">
        <v>21</v>
      </c>
      <c r="J24" s="87" t="s">
        <v>0</v>
      </c>
      <c r="K24" s="88" t="s">
        <v>1</v>
      </c>
      <c r="L24" s="265"/>
      <c r="M24" s="3"/>
      <c r="N24" s="3"/>
      <c r="O24" s="3"/>
      <c r="P24" s="3"/>
      <c r="Q24" s="3"/>
      <c r="R24" s="3"/>
      <c r="S24" s="3"/>
      <c r="T24" s="3"/>
      <c r="U24" s="3"/>
    </row>
    <row r="25" spans="1:25" s="1" customFormat="1" ht="15.75" thickTop="1">
      <c r="A25" s="267">
        <v>0</v>
      </c>
      <c r="B25" s="68">
        <f t="shared" ref="B25:B36" si="0">H5/B5</f>
        <v>1.3930686483831776</v>
      </c>
      <c r="C25" s="60">
        <f t="shared" ref="C25:C36" si="1">I5/C5</f>
        <v>0.83775428917092676</v>
      </c>
      <c r="D25" s="61">
        <f t="shared" ref="D25:D36" si="2">J5/D5</f>
        <v>1.2493483335663993</v>
      </c>
      <c r="E25" s="21"/>
      <c r="F25" s="3"/>
      <c r="G25" s="113">
        <v>0</v>
      </c>
      <c r="H25" s="114">
        <v>100</v>
      </c>
      <c r="I25" s="115">
        <f t="shared" ref="I25:I30" si="3">K25/J$25*100</f>
        <v>11.715780845327897</v>
      </c>
      <c r="J25" s="22">
        <f>AVERAGE(B25:D26)</f>
        <v>1.3210334878540209</v>
      </c>
      <c r="K25" s="22">
        <f>STDEV(B25:D26)/SQRT(L25)</f>
        <v>0.15476938833036841</v>
      </c>
      <c r="L25" s="89">
        <f>COUNTA(B25:D26)</f>
        <v>6</v>
      </c>
      <c r="M25" s="3"/>
      <c r="N25" s="3"/>
      <c r="O25" s="3"/>
      <c r="P25" s="3"/>
    </row>
    <row r="26" spans="1:25" s="1" customFormat="1" ht="15">
      <c r="A26" s="259"/>
      <c r="B26" s="57">
        <f t="shared" si="0"/>
        <v>1.9930288142270614</v>
      </c>
      <c r="C26" s="32">
        <f t="shared" si="1"/>
        <v>1.2778306126866237</v>
      </c>
      <c r="D26" s="62">
        <f t="shared" si="2"/>
        <v>1.1751702290899368</v>
      </c>
      <c r="E26" s="3"/>
      <c r="F26" s="3"/>
      <c r="G26" s="82">
        <v>1</v>
      </c>
      <c r="H26" s="116">
        <f>J26/J$25*100</f>
        <v>169.68640371495633</v>
      </c>
      <c r="I26" s="117">
        <f t="shared" si="3"/>
        <v>20.353079154022222</v>
      </c>
      <c r="J26" s="22">
        <f>AVERAGE(B27:D28)</f>
        <v>2.2416142174097424</v>
      </c>
      <c r="K26" s="22">
        <f>STDEV(B27:D28)/SQRT(L26)</f>
        <v>0.2688709914340694</v>
      </c>
      <c r="L26" s="89">
        <f>COUNTA(B27:D28)</f>
        <v>6</v>
      </c>
      <c r="M26" s="3"/>
    </row>
    <row r="27" spans="1:25" s="1" customFormat="1" ht="15">
      <c r="A27" s="260">
        <v>1</v>
      </c>
      <c r="B27" s="30">
        <f t="shared" si="0"/>
        <v>1.2683613302033601</v>
      </c>
      <c r="C27" s="31">
        <f t="shared" si="1"/>
        <v>2.6863769439037313</v>
      </c>
      <c r="D27" s="63">
        <f t="shared" si="2"/>
        <v>2.4237878276230238</v>
      </c>
      <c r="E27" s="11"/>
      <c r="F27" s="3"/>
      <c r="G27" s="82">
        <v>2</v>
      </c>
      <c r="H27" s="25">
        <f>J27/J$25*100</f>
        <v>185.05301991193181</v>
      </c>
      <c r="I27" s="118">
        <f t="shared" si="3"/>
        <v>24.511463994720138</v>
      </c>
      <c r="J27" s="22">
        <f>AVERAGE(B29:D30)</f>
        <v>2.4446123633217884</v>
      </c>
      <c r="K27" s="22">
        <f>STDEV(B29:D30)/SQRT(L27)</f>
        <v>0.32380464773353396</v>
      </c>
      <c r="L27" s="89">
        <f>COUNTA(B29:D30)</f>
        <v>6</v>
      </c>
      <c r="M27" s="3"/>
    </row>
    <row r="28" spans="1:25" s="1" customFormat="1" ht="15">
      <c r="A28" s="247"/>
      <c r="B28" s="29">
        <f t="shared" si="0"/>
        <v>1.7080854955535947</v>
      </c>
      <c r="C28" s="32">
        <f t="shared" si="1"/>
        <v>3.0807919492102736</v>
      </c>
      <c r="D28" s="62">
        <f t="shared" si="2"/>
        <v>2.2822817579644705</v>
      </c>
      <c r="E28" s="3"/>
      <c r="F28" s="3"/>
      <c r="G28" s="82">
        <v>3</v>
      </c>
      <c r="H28" s="114">
        <f>J28/J$25*100</f>
        <v>290.12281531474707</v>
      </c>
      <c r="I28" s="115">
        <f t="shared" si="3"/>
        <v>38.639074926877278</v>
      </c>
      <c r="J28" s="22">
        <f>AVERAGE(B31:D32)</f>
        <v>3.8326195462126829</v>
      </c>
      <c r="K28" s="22">
        <f>STDEV(B31:D32)/SQRT(L28)</f>
        <v>0.51043511918105533</v>
      </c>
      <c r="L28" s="89">
        <f>COUNTA(B31:D32)</f>
        <v>6</v>
      </c>
      <c r="M28" s="3"/>
    </row>
    <row r="29" spans="1:25" s="1" customFormat="1" ht="15">
      <c r="A29" s="260">
        <v>2</v>
      </c>
      <c r="B29" s="30">
        <f t="shared" si="0"/>
        <v>1.5803136860243721</v>
      </c>
      <c r="C29" s="31">
        <f t="shared" si="1"/>
        <v>3.5020058201241802</v>
      </c>
      <c r="D29" s="64">
        <f t="shared" si="2"/>
        <v>2.7053333201991832</v>
      </c>
      <c r="E29" s="3"/>
      <c r="F29" s="3"/>
      <c r="G29" s="82">
        <v>6</v>
      </c>
      <c r="H29" s="114">
        <f>J29/J$25*100</f>
        <v>361.47877048418553</v>
      </c>
      <c r="I29" s="115">
        <f t="shared" si="3"/>
        <v>36.279268434509966</v>
      </c>
      <c r="J29" s="22">
        <f>AVERAGE(B33:D34)</f>
        <v>4.7752556095790668</v>
      </c>
      <c r="K29" s="22">
        <f>STDEV(B33:D34)/SQRT(L29)</f>
        <v>0.47926128516832983</v>
      </c>
      <c r="L29" s="89">
        <f>COUNTA(B33:D34)</f>
        <v>6</v>
      </c>
      <c r="M29" s="3"/>
    </row>
    <row r="30" spans="1:25" s="1" customFormat="1" ht="15.75" thickBot="1">
      <c r="A30" s="247"/>
      <c r="B30" s="29">
        <f t="shared" si="0"/>
        <v>1.4977218746481709</v>
      </c>
      <c r="C30" s="32">
        <f t="shared" si="1"/>
        <v>3.0028001848219703</v>
      </c>
      <c r="D30" s="62">
        <f t="shared" si="2"/>
        <v>2.3794992941128545</v>
      </c>
      <c r="E30" s="3"/>
      <c r="F30" s="3"/>
      <c r="G30" s="119">
        <v>12</v>
      </c>
      <c r="H30" s="120">
        <f>J30/J$25*100</f>
        <v>337.64005160855561</v>
      </c>
      <c r="I30" s="121">
        <f t="shared" si="3"/>
        <v>27.039376319169044</v>
      </c>
      <c r="J30" s="90">
        <f>AVERAGE(B35:D36)</f>
        <v>4.4603381501566188</v>
      </c>
      <c r="K30" s="90">
        <f>STDEV(B35:D36)/SQRT(L30)</f>
        <v>0.35719921608309296</v>
      </c>
      <c r="L30" s="91">
        <f>COUNTA(B35:D36)</f>
        <v>6</v>
      </c>
      <c r="M30" s="3"/>
      <c r="T30" s="3"/>
    </row>
    <row r="31" spans="1:25" s="1" customFormat="1" ht="15.75" thickTop="1">
      <c r="A31" s="260">
        <v>3</v>
      </c>
      <c r="B31" s="30">
        <f t="shared" si="0"/>
        <v>2.2042289256458161</v>
      </c>
      <c r="C31" s="31">
        <f t="shared" si="1"/>
        <v>3.4421169405891985</v>
      </c>
      <c r="D31" s="64">
        <f t="shared" si="2"/>
        <v>5.0512247416790546</v>
      </c>
      <c r="E31" s="3"/>
      <c r="F31" s="3"/>
      <c r="M31" s="3"/>
      <c r="T31" s="3"/>
    </row>
    <row r="32" spans="1:25" s="1" customFormat="1" ht="15">
      <c r="A32" s="247"/>
      <c r="B32" s="29">
        <f t="shared" si="0"/>
        <v>3.274566221027956</v>
      </c>
      <c r="C32" s="33">
        <f t="shared" si="1"/>
        <v>5.582585319621618</v>
      </c>
      <c r="D32" s="65">
        <f t="shared" si="2"/>
        <v>3.4409951287124514</v>
      </c>
      <c r="E32" s="3"/>
      <c r="F32" s="3"/>
      <c r="M32" s="3"/>
      <c r="T32" s="3"/>
    </row>
    <row r="33" spans="1:25" s="1" customFormat="1" ht="15">
      <c r="A33" s="260">
        <v>6</v>
      </c>
      <c r="B33" s="30">
        <f t="shared" si="0"/>
        <v>3.6043364227000145</v>
      </c>
      <c r="C33" s="32">
        <f t="shared" si="1"/>
        <v>5.6109928285185395</v>
      </c>
      <c r="D33" s="64">
        <f t="shared" si="2"/>
        <v>5.4805930736617601</v>
      </c>
      <c r="E33" s="3"/>
      <c r="F33" s="3"/>
      <c r="M33" s="3"/>
      <c r="N33" s="23"/>
      <c r="O33" s="23"/>
      <c r="P33" s="23"/>
      <c r="Q33" s="21"/>
      <c r="R33" s="3"/>
      <c r="S33" s="3"/>
      <c r="T33" s="3"/>
    </row>
    <row r="34" spans="1:25" s="1" customFormat="1" ht="15">
      <c r="A34" s="247"/>
      <c r="B34" s="29">
        <f t="shared" si="0"/>
        <v>3.1928126699419463</v>
      </c>
      <c r="C34" s="33">
        <f t="shared" si="1"/>
        <v>6.117872658827209</v>
      </c>
      <c r="D34" s="62">
        <f t="shared" si="2"/>
        <v>4.6449260038249323</v>
      </c>
      <c r="E34" s="3"/>
      <c r="F34" s="21"/>
      <c r="M34" s="3"/>
      <c r="N34" s="23"/>
      <c r="O34" s="23"/>
      <c r="P34" s="24"/>
      <c r="Q34" s="21"/>
      <c r="R34" s="3"/>
      <c r="S34" s="3"/>
      <c r="T34" s="3"/>
    </row>
    <row r="35" spans="1:25" s="1" customFormat="1" ht="15">
      <c r="A35" s="260">
        <v>12</v>
      </c>
      <c r="B35" s="30">
        <f t="shared" si="0"/>
        <v>3.9760362159946818</v>
      </c>
      <c r="C35" s="31">
        <f t="shared" si="1"/>
        <v>3.6760339466070899</v>
      </c>
      <c r="D35" s="64">
        <f t="shared" si="2"/>
        <v>5.6046419369068552</v>
      </c>
      <c r="E35" s="3"/>
      <c r="F35" s="21"/>
      <c r="M35" s="3"/>
      <c r="N35" s="23"/>
      <c r="O35" s="25"/>
      <c r="P35" s="25"/>
      <c r="Q35" s="21"/>
      <c r="R35" s="3"/>
      <c r="S35" s="3"/>
      <c r="T35" s="3"/>
    </row>
    <row r="36" spans="1:25" s="1" customFormat="1" ht="15.75" thickBot="1">
      <c r="A36" s="266"/>
      <c r="B36" s="69">
        <f t="shared" si="0"/>
        <v>3.9119697492898289</v>
      </c>
      <c r="C36" s="66">
        <f t="shared" si="1"/>
        <v>5.5522113882424273</v>
      </c>
      <c r="D36" s="67">
        <f t="shared" si="2"/>
        <v>4.0411356638988281</v>
      </c>
      <c r="E36" s="3"/>
      <c r="F36" s="21"/>
      <c r="M36" s="21"/>
      <c r="N36" s="23"/>
      <c r="O36" s="25"/>
      <c r="P36" s="24"/>
      <c r="Q36" s="21"/>
      <c r="R36" s="3"/>
      <c r="S36" s="3"/>
      <c r="T36" s="3"/>
    </row>
    <row r="37" spans="1:25" ht="15" customHeight="1" thickTop="1">
      <c r="A37" s="13"/>
      <c r="B37" s="13"/>
      <c r="C37" s="13"/>
      <c r="D37" s="13"/>
      <c r="E37" s="13"/>
      <c r="F37" s="13"/>
      <c r="G37" s="13"/>
      <c r="H37" s="3"/>
      <c r="I37" s="3"/>
      <c r="J37" s="3"/>
      <c r="K37" s="21"/>
      <c r="R37" s="3"/>
      <c r="S37" s="26"/>
      <c r="T37" s="25"/>
      <c r="U37" s="25"/>
      <c r="V37" s="21"/>
      <c r="W37" s="3"/>
      <c r="X37" s="3"/>
      <c r="Y37" s="3"/>
    </row>
    <row r="38" spans="1:25" ht="15" customHeight="1">
      <c r="A38" s="13"/>
      <c r="B38" s="13"/>
      <c r="C38" s="13"/>
      <c r="D38" s="13"/>
      <c r="E38" s="13"/>
      <c r="F38" s="13"/>
      <c r="G38" s="13"/>
      <c r="H38" s="3"/>
      <c r="I38" s="3"/>
      <c r="J38" s="3"/>
      <c r="K38" s="21"/>
      <c r="R38" s="3"/>
      <c r="S38" s="23"/>
      <c r="T38" s="25"/>
      <c r="U38" s="25"/>
      <c r="V38" s="21"/>
      <c r="W38" s="3"/>
      <c r="X38" s="3"/>
      <c r="Y38" s="3"/>
    </row>
    <row r="39" spans="1:25" ht="15" customHeight="1">
      <c r="B39"/>
      <c r="C39" s="3"/>
      <c r="D39" s="3"/>
      <c r="E39" s="3"/>
      <c r="F39" s="3"/>
      <c r="G39" s="3"/>
      <c r="H39" s="3"/>
      <c r="I39" s="3"/>
      <c r="J39" s="3"/>
      <c r="L39"/>
      <c r="M39"/>
    </row>
    <row r="40" spans="1:25" ht="15" customHeight="1">
      <c r="B40"/>
      <c r="C40" s="3"/>
      <c r="D40"/>
      <c r="E40"/>
      <c r="F40"/>
      <c r="G40"/>
      <c r="L40"/>
      <c r="M40"/>
    </row>
    <row r="41" spans="1:25" ht="15" customHeight="1">
      <c r="B41"/>
      <c r="C41" s="3"/>
      <c r="D41"/>
      <c r="E41"/>
      <c r="F41"/>
      <c r="G41"/>
      <c r="L41"/>
      <c r="M41"/>
    </row>
    <row r="42" spans="1:25" ht="15" customHeight="1">
      <c r="A42" s="3"/>
      <c r="B42" s="3"/>
      <c r="C42" s="3"/>
      <c r="D42"/>
      <c r="E42"/>
      <c r="F42"/>
      <c r="G42"/>
      <c r="L42"/>
      <c r="M42"/>
    </row>
    <row r="43" spans="1:25" ht="15" customHeight="1">
      <c r="A43" s="3"/>
      <c r="B43" s="3"/>
      <c r="C43" s="3"/>
      <c r="D43"/>
      <c r="E43"/>
      <c r="F43"/>
      <c r="G43"/>
      <c r="L43"/>
      <c r="M43"/>
    </row>
    <row r="44" spans="1:25" ht="15" customHeight="1">
      <c r="A44" s="3"/>
      <c r="B44" s="3"/>
      <c r="C44" s="3"/>
      <c r="D44"/>
      <c r="E44"/>
      <c r="F44"/>
      <c r="G44"/>
      <c r="L44"/>
      <c r="M44"/>
    </row>
    <row r="45" spans="1:25" ht="15" customHeight="1">
      <c r="B45"/>
      <c r="C45" s="3"/>
      <c r="D45" s="3"/>
      <c r="E45"/>
      <c r="F45"/>
      <c r="G45"/>
      <c r="L45"/>
      <c r="M45"/>
    </row>
    <row r="46" spans="1:25" ht="15" customHeight="1">
      <c r="B46" s="3"/>
      <c r="C46" s="3"/>
      <c r="D46" s="3"/>
      <c r="E46" s="3"/>
      <c r="F46" s="3"/>
      <c r="G46"/>
      <c r="L46"/>
      <c r="M46"/>
    </row>
    <row r="47" spans="1:25" ht="15" customHeight="1">
      <c r="B47" s="3"/>
      <c r="C47" s="3"/>
      <c r="D47" s="3"/>
      <c r="E47" s="3"/>
      <c r="F47" s="3"/>
      <c r="G47"/>
      <c r="L47"/>
      <c r="M47"/>
    </row>
    <row r="48" spans="1:25" ht="15">
      <c r="A48" s="3"/>
      <c r="B48" s="3"/>
      <c r="C48" s="3"/>
      <c r="D48" s="3"/>
      <c r="E48" s="3"/>
      <c r="F48" s="3"/>
      <c r="G48" s="3"/>
      <c r="H48" s="3"/>
      <c r="L48"/>
      <c r="M48"/>
    </row>
    <row r="49" spans="1:13" ht="15">
      <c r="A49" s="3"/>
      <c r="B49" s="3"/>
      <c r="C49" s="3"/>
      <c r="D49" s="3"/>
      <c r="E49" s="3"/>
      <c r="F49" s="3"/>
      <c r="G49" s="3"/>
      <c r="H49" s="3"/>
      <c r="L49"/>
      <c r="M49"/>
    </row>
    <row r="50" spans="1:13" ht="15">
      <c r="B50"/>
      <c r="C50"/>
      <c r="D50"/>
      <c r="E50"/>
      <c r="F50"/>
      <c r="G50" s="3"/>
      <c r="H50" s="3"/>
      <c r="L50"/>
      <c r="M50"/>
    </row>
    <row r="51" spans="1:13" ht="15">
      <c r="B51"/>
      <c r="C51"/>
      <c r="D51"/>
      <c r="E51"/>
      <c r="F51"/>
      <c r="G51" s="3"/>
      <c r="H51" s="3"/>
      <c r="L51"/>
      <c r="M51"/>
    </row>
    <row r="52" spans="1:13" ht="15">
      <c r="A52" s="3"/>
      <c r="B52" s="3"/>
      <c r="C52" s="3"/>
      <c r="D52" s="3"/>
      <c r="E52" s="3"/>
      <c r="F52" s="3"/>
      <c r="G52" s="3"/>
      <c r="H52" s="3"/>
      <c r="L52"/>
      <c r="M52"/>
    </row>
    <row r="53" spans="1:13" ht="15">
      <c r="A53" s="3"/>
      <c r="B53" s="3"/>
      <c r="C53" s="3"/>
      <c r="D53" s="3"/>
      <c r="E53" s="3"/>
      <c r="F53" s="3"/>
      <c r="G53" s="3"/>
      <c r="H53" s="3"/>
      <c r="L53"/>
      <c r="M53"/>
    </row>
    <row r="54" spans="1:13" ht="14.25" customHeight="1">
      <c r="A54" s="6"/>
      <c r="B54" s="6"/>
      <c r="C54" s="3"/>
      <c r="D54" s="3"/>
      <c r="E54" s="3"/>
      <c r="F54" s="3"/>
      <c r="G54" s="3"/>
      <c r="H54" s="3"/>
      <c r="L54"/>
      <c r="M54"/>
    </row>
    <row r="55" spans="1:13" ht="15">
      <c r="A55" s="6"/>
      <c r="B55" s="6"/>
      <c r="C55" s="3"/>
      <c r="D55" s="3"/>
      <c r="E55" s="3"/>
      <c r="F55" s="3"/>
      <c r="G55" s="3"/>
      <c r="H55" s="3"/>
      <c r="L55"/>
      <c r="M55"/>
    </row>
    <row r="56" spans="1:13" ht="15">
      <c r="A56" s="6"/>
      <c r="B56" s="6"/>
      <c r="C56" s="3"/>
      <c r="D56" s="3"/>
      <c r="E56" s="3"/>
      <c r="F56" s="3"/>
      <c r="G56" s="3"/>
      <c r="H56" s="3"/>
      <c r="L56"/>
      <c r="M56"/>
    </row>
    <row r="57" spans="1:13" ht="15">
      <c r="A57" s="4"/>
      <c r="B57" s="4"/>
      <c r="C57" s="3"/>
      <c r="D57" s="6"/>
      <c r="E57" s="6"/>
      <c r="F57" s="7"/>
      <c r="G57" s="3"/>
      <c r="H57" s="3"/>
      <c r="L57"/>
      <c r="M57"/>
    </row>
    <row r="58" spans="1:13" ht="15">
      <c r="B58"/>
      <c r="C58" s="3"/>
      <c r="D58" s="6"/>
      <c r="E58" s="6"/>
      <c r="F58" s="7"/>
      <c r="G58" s="3"/>
      <c r="H58" s="3"/>
      <c r="L58"/>
      <c r="M58"/>
    </row>
    <row r="59" spans="1:13" ht="15">
      <c r="B59"/>
      <c r="C59" s="3"/>
      <c r="D59" s="6"/>
      <c r="E59" s="6"/>
      <c r="F59" s="7"/>
      <c r="G59" s="3"/>
      <c r="H59" s="3"/>
      <c r="L59"/>
      <c r="M59"/>
    </row>
    <row r="60" spans="1:13" ht="15">
      <c r="B60"/>
      <c r="C60" s="6"/>
      <c r="D60" s="4"/>
      <c r="E60" s="4"/>
      <c r="F60" s="5"/>
      <c r="G60" s="8"/>
      <c r="H60" s="3"/>
      <c r="L60"/>
      <c r="M60"/>
    </row>
    <row r="61" spans="1:13" ht="15">
      <c r="B61"/>
      <c r="C61" s="6"/>
      <c r="D61"/>
      <c r="E61"/>
      <c r="F61"/>
      <c r="G61" s="8"/>
      <c r="H61" s="3"/>
      <c r="L61"/>
      <c r="M61"/>
    </row>
    <row r="62" spans="1:13" ht="15">
      <c r="B62"/>
      <c r="C62" s="6"/>
      <c r="D62"/>
      <c r="E62"/>
      <c r="F62"/>
      <c r="G62" s="8"/>
      <c r="H62" s="3"/>
      <c r="L62"/>
      <c r="M62"/>
    </row>
    <row r="63" spans="1:13" ht="15">
      <c r="B63"/>
      <c r="C63" s="4"/>
      <c r="D63"/>
      <c r="E63"/>
      <c r="F63"/>
      <c r="G63" s="3"/>
      <c r="H63" s="3"/>
      <c r="L63"/>
      <c r="M63"/>
    </row>
    <row r="64" spans="1:13">
      <c r="B64"/>
      <c r="C64"/>
      <c r="D64"/>
      <c r="E64"/>
      <c r="F64"/>
      <c r="G64"/>
      <c r="L64"/>
      <c r="M64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spans="2:15">
      <c r="B81"/>
      <c r="C81"/>
      <c r="D81"/>
      <c r="E81"/>
      <c r="F81"/>
      <c r="G81"/>
      <c r="L81"/>
      <c r="M81"/>
    </row>
    <row r="82" spans="2:15">
      <c r="B82"/>
      <c r="C82"/>
      <c r="D82"/>
      <c r="E82"/>
      <c r="F82"/>
      <c r="G82"/>
      <c r="L82"/>
      <c r="M82"/>
    </row>
    <row r="83" spans="2:15">
      <c r="B83"/>
      <c r="C83"/>
      <c r="D83"/>
      <c r="E83"/>
      <c r="F83"/>
      <c r="G83"/>
      <c r="L83"/>
      <c r="M83"/>
    </row>
    <row r="84" spans="2:15">
      <c r="B84"/>
      <c r="C84"/>
      <c r="D84"/>
      <c r="E84"/>
      <c r="F84"/>
      <c r="G84"/>
      <c r="L84"/>
      <c r="M84"/>
    </row>
    <row r="85" spans="2:15">
      <c r="B85"/>
      <c r="C85"/>
      <c r="D85"/>
      <c r="E85"/>
      <c r="F85"/>
      <c r="G85"/>
      <c r="L85"/>
      <c r="M85"/>
    </row>
    <row r="86" spans="2:15" ht="15">
      <c r="J86" s="10"/>
      <c r="K86" s="10"/>
      <c r="L86" s="14"/>
      <c r="M86" s="9"/>
      <c r="N86" s="3"/>
      <c r="O86" s="18"/>
    </row>
    <row r="87" spans="2:15" ht="15">
      <c r="J87" s="10"/>
      <c r="K87" s="15"/>
      <c r="L87" s="14"/>
      <c r="M87" s="9"/>
      <c r="N87" s="3"/>
      <c r="O87" s="18"/>
    </row>
    <row r="88" spans="2:15" ht="15">
      <c r="J88" s="10"/>
      <c r="K88" s="15"/>
      <c r="L88" s="14"/>
      <c r="M88" s="9"/>
      <c r="N88" s="3"/>
      <c r="O88" s="18"/>
    </row>
    <row r="89" spans="2:15" ht="15">
      <c r="J89" s="10"/>
      <c r="K89" s="10"/>
      <c r="L89" s="14"/>
      <c r="M89" s="9"/>
      <c r="N89" s="3"/>
      <c r="O89" s="18"/>
    </row>
    <row r="90" spans="2:15" ht="15">
      <c r="J90" s="10"/>
      <c r="K90" s="10"/>
    </row>
    <row r="91" spans="2:15" ht="15">
      <c r="J91" s="10"/>
      <c r="K91" s="10"/>
    </row>
    <row r="92" spans="2:15" ht="15">
      <c r="K92" s="10"/>
    </row>
    <row r="93" spans="2:15" ht="15">
      <c r="K93" s="10"/>
    </row>
    <row r="94" spans="2:15" ht="15">
      <c r="K94" s="10"/>
    </row>
    <row r="95" spans="2:15" ht="15">
      <c r="K95" s="10"/>
    </row>
  </sheetData>
  <mergeCells count="33">
    <mergeCell ref="G9:G10"/>
    <mergeCell ref="G23:G24"/>
    <mergeCell ref="H23:K23"/>
    <mergeCell ref="L23:L24"/>
    <mergeCell ref="A1:C1"/>
    <mergeCell ref="G1:I1"/>
    <mergeCell ref="A2:A4"/>
    <mergeCell ref="B2:D2"/>
    <mergeCell ref="G2:G4"/>
    <mergeCell ref="H2:J2"/>
    <mergeCell ref="B3:D3"/>
    <mergeCell ref="H3:J3"/>
    <mergeCell ref="A5:A6"/>
    <mergeCell ref="G5:G6"/>
    <mergeCell ref="A7:A8"/>
    <mergeCell ref="G7:G8"/>
    <mergeCell ref="A9:A10"/>
    <mergeCell ref="A21:C21"/>
    <mergeCell ref="A22:A24"/>
    <mergeCell ref="B22:D22"/>
    <mergeCell ref="B23:D23"/>
    <mergeCell ref="A25:A26"/>
    <mergeCell ref="A11:A12"/>
    <mergeCell ref="G11:G12"/>
    <mergeCell ref="A13:A14"/>
    <mergeCell ref="G13:G14"/>
    <mergeCell ref="A15:A16"/>
    <mergeCell ref="G15:G16"/>
    <mergeCell ref="A29:A30"/>
    <mergeCell ref="A31:A32"/>
    <mergeCell ref="A33:A34"/>
    <mergeCell ref="A35:A36"/>
    <mergeCell ref="A27:A28"/>
  </mergeCells>
  <phoneticPr fontId="1"/>
  <pageMargins left="0.39370078740157483" right="0.15748031496062992" top="0.78740157480314965" bottom="0.39370078740157483" header="0.55118110236220474" footer="0.43307086614173229"/>
  <pageSetup paperSize="9" scale="70" orientation="landscape" cellComments="asDisplayed" horizontalDpi="4294967292" verticalDpi="4294967292" r:id="rId1"/>
  <headerFooter alignWithMargins="0">
    <oddHeader>&amp;C&amp;18ETによる培養アストロサイトのVEGF 発現　　(Dose-Response)&amp;R&amp;10&amp;P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7685-6DEC-44BE-89BA-7B047C4B334B}">
  <sheetPr>
    <tabColor theme="6" tint="0.79998168889431442"/>
  </sheetPr>
  <dimension ref="A1:AA95"/>
  <sheetViews>
    <sheetView topLeftCell="A7" zoomScale="90" zoomScaleNormal="90" zoomScaleSheetLayoutView="70" workbookViewId="0">
      <selection activeCell="I36" sqref="I36"/>
    </sheetView>
  </sheetViews>
  <sheetFormatPr defaultColWidth="11" defaultRowHeight="14.25"/>
  <cols>
    <col min="1" max="1" width="17.75" customWidth="1"/>
    <col min="2" max="4" width="9" style="1" customWidth="1"/>
    <col min="5" max="5" width="8.875" style="1" customWidth="1"/>
    <col min="6" max="6" width="8.125" style="1" customWidth="1"/>
    <col min="7" max="7" width="9.375" style="1" customWidth="1"/>
    <col min="8" max="8" width="11.25" style="1" customWidth="1"/>
    <col min="9" max="9" width="11.375" customWidth="1"/>
    <col min="10" max="10" width="11.25" customWidth="1"/>
    <col min="11" max="13" width="9.875" customWidth="1"/>
    <col min="14" max="15" width="9.875" style="2" customWidth="1"/>
    <col min="16" max="16" width="9.875" customWidth="1"/>
    <col min="17" max="17" width="9.5" customWidth="1"/>
    <col min="18" max="18" width="8.625" customWidth="1"/>
    <col min="19" max="19" width="11.875" customWidth="1"/>
    <col min="20" max="25" width="8.625" customWidth="1"/>
    <col min="26" max="26" width="3.625" customWidth="1"/>
    <col min="27" max="28" width="6.625" customWidth="1"/>
    <col min="29" max="29" width="11" customWidth="1"/>
    <col min="30" max="30" width="8.125" customWidth="1"/>
  </cols>
  <sheetData>
    <row r="1" spans="1:22" s="1" customFormat="1" ht="19.5" thickBot="1">
      <c r="A1" s="269" t="s">
        <v>7</v>
      </c>
      <c r="B1" s="269"/>
      <c r="C1" s="269"/>
      <c r="D1" s="93"/>
      <c r="E1" s="38"/>
      <c r="F1" s="12"/>
      <c r="G1" s="270" t="s">
        <v>18</v>
      </c>
      <c r="H1" s="270"/>
      <c r="I1" s="270"/>
      <c r="J1" s="94"/>
      <c r="K1" s="16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1" customFormat="1" ht="33.75" customHeight="1" thickTop="1" thickBot="1">
      <c r="A2" s="249" t="s">
        <v>3</v>
      </c>
      <c r="B2" s="241" t="s">
        <v>10</v>
      </c>
      <c r="C2" s="271"/>
      <c r="D2" s="272"/>
      <c r="E2" s="27"/>
      <c r="F2" s="13"/>
      <c r="G2" s="249" t="s">
        <v>3</v>
      </c>
      <c r="H2" s="241" t="s">
        <v>10</v>
      </c>
      <c r="I2" s="271"/>
      <c r="J2" s="272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s="1" customFormat="1" ht="18" customHeight="1" thickTop="1">
      <c r="A3" s="250"/>
      <c r="B3" s="273" t="s">
        <v>12</v>
      </c>
      <c r="C3" s="274"/>
      <c r="D3" s="275"/>
      <c r="E3" s="27"/>
      <c r="F3" s="13"/>
      <c r="G3" s="250"/>
      <c r="H3" s="273" t="s">
        <v>12</v>
      </c>
      <c r="I3" s="274"/>
      <c r="J3" s="275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s="1" customFormat="1" ht="26.25" customHeight="1" thickBot="1">
      <c r="A4" s="253"/>
      <c r="B4" s="55" t="s">
        <v>14</v>
      </c>
      <c r="C4" s="46" t="s">
        <v>15</v>
      </c>
      <c r="D4" s="48" t="s">
        <v>13</v>
      </c>
      <c r="E4" s="21"/>
      <c r="F4" s="3"/>
      <c r="G4" s="251"/>
      <c r="H4" s="55" t="s">
        <v>14</v>
      </c>
      <c r="I4" s="77" t="s">
        <v>15</v>
      </c>
      <c r="J4" s="48" t="s">
        <v>13</v>
      </c>
      <c r="K4" s="3"/>
      <c r="L4" s="3"/>
      <c r="M4" s="3"/>
      <c r="N4" s="3"/>
      <c r="O4" s="3"/>
      <c r="P4" s="3"/>
      <c r="Q4" s="3"/>
      <c r="R4" s="3"/>
    </row>
    <row r="5" spans="1:22" s="1" customFormat="1" ht="15.75" thickTop="1">
      <c r="A5" s="246">
        <v>0</v>
      </c>
      <c r="B5" s="79">
        <v>140520494695.51581</v>
      </c>
      <c r="C5" s="70">
        <v>230300204113.63177</v>
      </c>
      <c r="D5" s="98">
        <v>93008568998.951492</v>
      </c>
      <c r="E5" s="3"/>
      <c r="F5" s="3"/>
      <c r="G5" s="254">
        <v>0</v>
      </c>
      <c r="H5" s="56">
        <v>6414939047.0562544</v>
      </c>
      <c r="I5" s="60">
        <v>8359574819.809288</v>
      </c>
      <c r="J5" s="96">
        <v>7618022501.1265812</v>
      </c>
      <c r="K5" s="3"/>
      <c r="L5" s="3"/>
      <c r="M5" s="3"/>
      <c r="N5" s="3"/>
      <c r="O5" s="3"/>
      <c r="P5" s="3"/>
      <c r="Q5" s="3"/>
      <c r="R5" s="3"/>
    </row>
    <row r="6" spans="1:22" s="1" customFormat="1" ht="15">
      <c r="A6" s="247"/>
      <c r="B6" s="80">
        <v>206549374788.35175</v>
      </c>
      <c r="C6" s="50">
        <v>157286924101.0441</v>
      </c>
      <c r="D6" s="99">
        <v>99009317175.757019</v>
      </c>
      <c r="E6" s="3"/>
      <c r="F6" s="3"/>
      <c r="G6" s="259"/>
      <c r="H6" s="57">
        <v>5879211789.3012714</v>
      </c>
      <c r="I6" s="74">
        <v>9304891086.9668827</v>
      </c>
      <c r="J6" s="97">
        <v>8663293197.1841316</v>
      </c>
      <c r="K6" s="3"/>
      <c r="L6" s="3"/>
      <c r="M6" s="3"/>
      <c r="N6" s="3"/>
      <c r="O6" s="3"/>
      <c r="P6" s="3"/>
      <c r="Q6" s="3"/>
      <c r="R6" s="3"/>
    </row>
    <row r="7" spans="1:22" s="1" customFormat="1" ht="15">
      <c r="A7" s="260">
        <v>1</v>
      </c>
      <c r="B7" s="81">
        <v>256279373121.97092</v>
      </c>
      <c r="C7" s="19">
        <v>239771865851.47171</v>
      </c>
      <c r="D7" s="100">
        <v>83397604827.938507</v>
      </c>
      <c r="E7" s="3"/>
      <c r="F7" s="3"/>
      <c r="G7" s="254">
        <v>1</v>
      </c>
      <c r="H7" s="58">
        <v>8395821032.7344723</v>
      </c>
      <c r="I7" s="75">
        <v>6361381997.090826</v>
      </c>
      <c r="J7" s="96">
        <v>6750172668.6386223</v>
      </c>
      <c r="K7" s="3"/>
      <c r="L7" s="3"/>
      <c r="M7" s="3"/>
      <c r="N7" s="3"/>
      <c r="O7" s="3"/>
      <c r="P7" s="3"/>
      <c r="Q7" s="3"/>
      <c r="R7" s="3"/>
    </row>
    <row r="8" spans="1:22" s="1" customFormat="1" ht="15">
      <c r="A8" s="247"/>
      <c r="B8" s="80">
        <v>226565745763.89893</v>
      </c>
      <c r="C8" s="50">
        <v>202323126034.45346</v>
      </c>
      <c r="D8" s="99">
        <v>128203433852.82425</v>
      </c>
      <c r="E8" s="3"/>
      <c r="F8" s="3"/>
      <c r="G8" s="259"/>
      <c r="H8" s="57">
        <v>5088215364.9941225</v>
      </c>
      <c r="I8" s="74">
        <v>7700620628.2526388</v>
      </c>
      <c r="J8" s="97">
        <v>9278686517.7322826</v>
      </c>
      <c r="K8" s="3"/>
      <c r="L8" s="3"/>
      <c r="M8" s="3"/>
      <c r="N8" s="3"/>
      <c r="O8" s="3"/>
      <c r="P8" s="3"/>
      <c r="Q8" s="3"/>
      <c r="R8" s="3"/>
    </row>
    <row r="9" spans="1:22" s="1" customFormat="1" ht="15">
      <c r="A9" s="260">
        <v>2</v>
      </c>
      <c r="B9" s="81">
        <v>196725424086.95923</v>
      </c>
      <c r="C9" s="19">
        <v>128770954282.76891</v>
      </c>
      <c r="D9" s="100">
        <v>120138900261.72214</v>
      </c>
      <c r="E9" s="3"/>
      <c r="F9" s="3"/>
      <c r="G9" s="254">
        <v>2</v>
      </c>
      <c r="H9" s="58">
        <v>10227210407.401945</v>
      </c>
      <c r="I9" s="75">
        <v>6659355721.7139177</v>
      </c>
      <c r="J9" s="96">
        <v>8672737623.0829239</v>
      </c>
      <c r="K9" s="3"/>
      <c r="L9" s="3"/>
      <c r="M9" s="3"/>
      <c r="N9" s="3"/>
      <c r="O9" s="3"/>
      <c r="P9" s="3"/>
      <c r="Q9" s="3"/>
      <c r="R9" s="3"/>
      <c r="S9" s="3"/>
      <c r="T9" s="3"/>
    </row>
    <row r="10" spans="1:22" s="1" customFormat="1" ht="15">
      <c r="A10" s="247"/>
      <c r="B10" s="80">
        <v>257354610589.32602</v>
      </c>
      <c r="C10" s="50">
        <v>126489426925.22739</v>
      </c>
      <c r="D10" s="99">
        <v>110210358270.85503</v>
      </c>
      <c r="E10" s="3"/>
      <c r="F10" s="3"/>
      <c r="G10" s="259"/>
      <c r="H10" s="57">
        <v>8092568567.4197969</v>
      </c>
      <c r="I10" s="74">
        <v>4225596101.08851</v>
      </c>
      <c r="J10" s="97">
        <v>8185619444.8740292</v>
      </c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2" s="1" customFormat="1" ht="15">
      <c r="A11" s="260">
        <v>3</v>
      </c>
      <c r="B11" s="81">
        <v>232333111582.1929</v>
      </c>
      <c r="C11" s="19">
        <v>74091278867.709808</v>
      </c>
      <c r="D11" s="100">
        <v>91607730298.902191</v>
      </c>
      <c r="E11" s="3"/>
      <c r="F11" s="3"/>
      <c r="G11" s="254">
        <v>3</v>
      </c>
      <c r="H11" s="56">
        <v>13247185205.486549</v>
      </c>
      <c r="I11" s="72">
        <v>6848191937.2142887</v>
      </c>
      <c r="J11" s="96">
        <v>9849881195.1947021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2" s="1" customFormat="1" ht="15">
      <c r="A12" s="247"/>
      <c r="B12" s="80">
        <v>227698197763.36661</v>
      </c>
      <c r="C12" s="50">
        <v>146358291898.73044</v>
      </c>
      <c r="D12" s="99">
        <v>123630922219.19514</v>
      </c>
      <c r="E12" s="3"/>
      <c r="F12" s="3"/>
      <c r="G12" s="259"/>
      <c r="H12" s="57">
        <v>8848552293.1087112</v>
      </c>
      <c r="I12" s="74">
        <v>10466862839.144693</v>
      </c>
      <c r="J12" s="97">
        <v>13246513949.237852</v>
      </c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s="1" customFormat="1" ht="15">
      <c r="A13" s="260">
        <v>6</v>
      </c>
      <c r="B13" s="81">
        <v>216842814301.91608</v>
      </c>
      <c r="C13" s="19">
        <v>187533124871.25238</v>
      </c>
      <c r="D13" s="100">
        <v>96352099602.478729</v>
      </c>
      <c r="E13" s="3"/>
      <c r="F13" s="3"/>
      <c r="G13" s="254">
        <v>6</v>
      </c>
      <c r="H13" s="58">
        <v>17363141763.91695</v>
      </c>
      <c r="I13" s="75">
        <v>18026448696.646049</v>
      </c>
      <c r="J13" s="96">
        <v>14188524170.629095</v>
      </c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2" s="1" customFormat="1" ht="15">
      <c r="A14" s="247"/>
      <c r="B14" s="51">
        <v>210432235246.22028</v>
      </c>
      <c r="C14" s="51">
        <v>84011082115.41774</v>
      </c>
      <c r="D14" s="99"/>
      <c r="E14" s="3"/>
      <c r="F14" s="3"/>
      <c r="G14" s="259"/>
      <c r="H14" s="56">
        <v>19475713861.539742</v>
      </c>
      <c r="I14" s="72">
        <v>10792907645.779741</v>
      </c>
      <c r="J14" s="97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2" s="1" customFormat="1" ht="15">
      <c r="A15" s="260">
        <v>12</v>
      </c>
      <c r="B15" s="19">
        <v>70435069545.068466</v>
      </c>
      <c r="C15" s="20">
        <v>60167057487.006439</v>
      </c>
      <c r="D15" s="100">
        <v>125456332877.55104</v>
      </c>
      <c r="E15" s="3"/>
      <c r="F15" s="3"/>
      <c r="G15" s="254">
        <v>12</v>
      </c>
      <c r="H15" s="58">
        <v>8992576092.3693275</v>
      </c>
      <c r="I15" s="75">
        <v>8870133050.9874229</v>
      </c>
      <c r="J15" s="96">
        <v>13764205979.13772</v>
      </c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2" s="1" customFormat="1" ht="15.75" thickBot="1">
      <c r="A16" s="266"/>
      <c r="B16" s="101">
        <v>65480532700.325439</v>
      </c>
      <c r="C16" s="41">
        <v>64502399285.488869</v>
      </c>
      <c r="D16" s="78">
        <v>116803699905.44322</v>
      </c>
      <c r="E16" s="3"/>
      <c r="F16" s="3"/>
      <c r="G16" s="255"/>
      <c r="H16" s="59">
        <v>8765600073.1638088</v>
      </c>
      <c r="I16" s="76">
        <v>9030618710.0680141</v>
      </c>
      <c r="J16" s="78">
        <v>10810038301.006218</v>
      </c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7" s="1" customFormat="1" ht="15.75" thickTop="1">
      <c r="A17" s="13"/>
      <c r="B17" s="13"/>
      <c r="C17" s="13"/>
      <c r="D17" s="13"/>
      <c r="E17" s="13"/>
      <c r="F17" s="13"/>
      <c r="H17" s="13"/>
      <c r="I17" s="13"/>
      <c r="J17" s="13"/>
      <c r="K17" s="13"/>
      <c r="L17" s="3"/>
      <c r="M17" s="3"/>
      <c r="N17" s="3"/>
      <c r="O17" s="3"/>
      <c r="P17" s="9"/>
      <c r="Q17" s="9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1" customFormat="1" ht="15">
      <c r="F18" s="16"/>
      <c r="G18" s="12"/>
      <c r="H18" s="12"/>
      <c r="I18" s="12"/>
      <c r="J18" s="12"/>
      <c r="K18" s="12"/>
      <c r="L18" s="3"/>
      <c r="M18" s="3"/>
      <c r="N18" s="3"/>
      <c r="O18" s="3"/>
      <c r="P18" s="9"/>
      <c r="Q18" s="9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1" customFormat="1" ht="15">
      <c r="F19" s="3"/>
      <c r="G19" s="3"/>
      <c r="H19" s="3"/>
      <c r="I19" s="3"/>
      <c r="J19" s="3"/>
      <c r="K19" s="9"/>
      <c r="L19" s="9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7" s="1" customFormat="1" ht="15">
      <c r="A20" s="13"/>
      <c r="B20" s="13"/>
      <c r="C20" s="13"/>
      <c r="D20" s="13"/>
      <c r="E20" s="13"/>
      <c r="F20" s="13"/>
      <c r="H20" s="13"/>
      <c r="I20" s="13"/>
      <c r="J20" s="13"/>
      <c r="K20" s="13"/>
      <c r="L20" s="3"/>
      <c r="M20" s="3"/>
      <c r="N20" s="3"/>
      <c r="O20" s="3"/>
      <c r="P20" s="9"/>
      <c r="Q20" s="9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1" customFormat="1" ht="19.5" thickBot="1">
      <c r="A21" s="270" t="s">
        <v>17</v>
      </c>
      <c r="B21" s="270"/>
      <c r="C21" s="270"/>
      <c r="D21" s="95"/>
      <c r="E21" s="17"/>
      <c r="F21" s="12"/>
      <c r="G21" s="12"/>
      <c r="H21" s="12"/>
      <c r="I21" s="12"/>
      <c r="J21" s="12"/>
      <c r="K21" s="3"/>
      <c r="L21" s="3"/>
      <c r="M21" s="3"/>
      <c r="N21" s="3"/>
      <c r="O21" s="9"/>
      <c r="P21" s="9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s="1" customFormat="1" ht="39" customHeight="1" thickTop="1" thickBot="1">
      <c r="A22" s="249" t="s">
        <v>3</v>
      </c>
      <c r="B22" s="241" t="s">
        <v>24</v>
      </c>
      <c r="C22" s="271"/>
      <c r="D22" s="272"/>
      <c r="E22" s="17"/>
      <c r="F22" s="12"/>
      <c r="G22" s="12"/>
      <c r="H22" s="12"/>
      <c r="I22" s="12"/>
      <c r="J22" s="12"/>
      <c r="K22" s="3"/>
      <c r="L22" s="3"/>
      <c r="M22" s="3"/>
      <c r="N22" s="3"/>
      <c r="O22" s="3"/>
      <c r="P22" s="3"/>
      <c r="Q22" s="3"/>
      <c r="R22" s="3"/>
    </row>
    <row r="23" spans="1:27" s="1" customFormat="1" ht="24" customHeight="1" thickTop="1" thickBot="1">
      <c r="A23" s="250"/>
      <c r="B23" s="273" t="s">
        <v>12</v>
      </c>
      <c r="C23" s="274"/>
      <c r="D23" s="275"/>
      <c r="E23" s="17"/>
      <c r="F23" s="12"/>
      <c r="G23" s="249" t="s">
        <v>3</v>
      </c>
      <c r="H23" s="261" t="s">
        <v>25</v>
      </c>
      <c r="I23" s="262"/>
      <c r="J23" s="262"/>
      <c r="K23" s="263"/>
      <c r="L23" s="264" t="s">
        <v>2</v>
      </c>
      <c r="M23" s="3"/>
      <c r="N23" s="3"/>
      <c r="O23" s="3"/>
      <c r="P23" s="3"/>
      <c r="Q23" s="3"/>
      <c r="R23" s="3"/>
    </row>
    <row r="24" spans="1:27" s="1" customFormat="1" ht="26.25" customHeight="1" thickTop="1" thickBot="1">
      <c r="A24" s="253"/>
      <c r="B24" s="55" t="s">
        <v>14</v>
      </c>
      <c r="C24" s="77" t="s">
        <v>15</v>
      </c>
      <c r="D24" s="48" t="s">
        <v>13</v>
      </c>
      <c r="E24" s="28"/>
      <c r="F24" s="21"/>
      <c r="G24" s="251"/>
      <c r="H24" s="92" t="s">
        <v>20</v>
      </c>
      <c r="I24" s="86" t="s">
        <v>21</v>
      </c>
      <c r="J24" s="87" t="s">
        <v>0</v>
      </c>
      <c r="K24" s="88" t="s">
        <v>1</v>
      </c>
      <c r="L24" s="265"/>
      <c r="M24" s="3"/>
      <c r="N24" s="3"/>
    </row>
    <row r="25" spans="1:27" s="1" customFormat="1" ht="15.75" thickTop="1">
      <c r="A25" s="267">
        <v>0</v>
      </c>
      <c r="B25" s="68">
        <f t="shared" ref="B25:B33" si="0">H5/B5</f>
        <v>4.5651270022613745E-2</v>
      </c>
      <c r="C25" s="71">
        <f t="shared" ref="C25:C33" si="1">I5/C5</f>
        <v>3.6298599265177436E-2</v>
      </c>
      <c r="D25" s="102">
        <f t="shared" ref="D25:D33" si="2">J5/D5</f>
        <v>8.1906673579855427E-2</v>
      </c>
      <c r="E25" s="21"/>
      <c r="F25" s="3"/>
      <c r="G25" s="122">
        <v>0</v>
      </c>
      <c r="H25" s="123">
        <v>100</v>
      </c>
      <c r="I25" s="115">
        <f t="shared" ref="I25:I30" si="3">K25/J$25*100</f>
        <v>17.478650942857925</v>
      </c>
      <c r="J25" s="22">
        <f>AVERAGE(B25:D26)</f>
        <v>5.649649679001003E-2</v>
      </c>
      <c r="K25" s="22">
        <f>STDEV(B25:D26)/SQRT(L25)</f>
        <v>9.8748254688687843E-3</v>
      </c>
      <c r="L25" s="89">
        <f>COUNTA(B25:D26)</f>
        <v>6</v>
      </c>
    </row>
    <row r="26" spans="1:27" s="1" customFormat="1" ht="15">
      <c r="A26" s="259"/>
      <c r="B26" s="57">
        <f t="shared" si="0"/>
        <v>2.8463953450963565E-2</v>
      </c>
      <c r="C26" s="72">
        <f t="shared" si="1"/>
        <v>5.9158707185279082E-2</v>
      </c>
      <c r="D26" s="103">
        <f t="shared" si="2"/>
        <v>8.7499777236170931E-2</v>
      </c>
      <c r="E26" s="3"/>
      <c r="F26" s="3"/>
      <c r="G26" s="84">
        <v>1</v>
      </c>
      <c r="H26" s="124">
        <f>J26/J$25*100</f>
        <v>80.572774218027519</v>
      </c>
      <c r="I26" s="117">
        <f t="shared" si="3"/>
        <v>17.953893570555074</v>
      </c>
      <c r="J26" s="22">
        <f>AVERAGE(B27:D28)</f>
        <v>4.5520794799709947E-2</v>
      </c>
      <c r="K26" s="22">
        <f>STDEV(B27:D28)/SQRT(L26)</f>
        <v>1.0143320904770464E-2</v>
      </c>
      <c r="L26" s="89">
        <f>COUNTA(B27:D28)</f>
        <v>6</v>
      </c>
    </row>
    <row r="27" spans="1:27" s="1" customFormat="1" ht="15">
      <c r="A27" s="260">
        <v>1</v>
      </c>
      <c r="B27" s="58">
        <f t="shared" si="0"/>
        <v>3.2760424416750283E-2</v>
      </c>
      <c r="C27" s="30">
        <f t="shared" si="1"/>
        <v>2.6530977579460581E-2</v>
      </c>
      <c r="D27" s="63">
        <f t="shared" si="2"/>
        <v>8.0939646678885063E-2</v>
      </c>
      <c r="E27" s="11"/>
      <c r="F27" s="3"/>
      <c r="G27" s="84">
        <v>2</v>
      </c>
      <c r="H27" s="125">
        <f>J27/J$25*100</f>
        <v>92.930785025061553</v>
      </c>
      <c r="I27" s="118">
        <f t="shared" si="3"/>
        <v>13.20794127047378</v>
      </c>
      <c r="J27" s="22">
        <f>AVERAGE(B29:D30)</f>
        <v>5.250263797861502E-2</v>
      </c>
      <c r="K27" s="22">
        <f>STDEV(B29:D30)/SQRT(L27)</f>
        <v>7.4620241158996287E-3</v>
      </c>
      <c r="L27" s="89">
        <f>COUNTA(B29:D30)</f>
        <v>6</v>
      </c>
    </row>
    <row r="28" spans="1:27" s="1" customFormat="1" ht="15">
      <c r="A28" s="247"/>
      <c r="B28" s="57">
        <f t="shared" si="0"/>
        <v>2.2458008150519286E-2</v>
      </c>
      <c r="C28" s="73">
        <f t="shared" si="1"/>
        <v>3.8061000633913225E-2</v>
      </c>
      <c r="D28" s="103">
        <f t="shared" si="2"/>
        <v>7.237471133873126E-2</v>
      </c>
      <c r="E28" s="3"/>
      <c r="F28" s="3"/>
      <c r="G28" s="84">
        <v>3</v>
      </c>
      <c r="H28" s="123">
        <f>J28/J$25*100</f>
        <v>139.97665174453047</v>
      </c>
      <c r="I28" s="115">
        <f t="shared" si="3"/>
        <v>20.275253137276852</v>
      </c>
      <c r="J28" s="22">
        <f>AVERAGE(B31:D32)</f>
        <v>7.9081904559612171E-2</v>
      </c>
      <c r="K28" s="22">
        <f>STDEV(B31:D32)/SQRT(L28)</f>
        <v>1.1454807737868025E-2</v>
      </c>
      <c r="L28" s="89">
        <f>COUNTA(B31:D32)</f>
        <v>6</v>
      </c>
    </row>
    <row r="29" spans="1:27" s="1" customFormat="1" ht="15">
      <c r="A29" s="260">
        <v>2</v>
      </c>
      <c r="B29" s="58">
        <f t="shared" si="0"/>
        <v>5.1987232737549856E-2</v>
      </c>
      <c r="C29" s="30">
        <f t="shared" si="1"/>
        <v>5.1714734575085922E-2</v>
      </c>
      <c r="D29" s="63">
        <f t="shared" si="2"/>
        <v>7.2189254306385342E-2</v>
      </c>
      <c r="E29" s="3"/>
      <c r="F29" s="3"/>
      <c r="G29" s="84">
        <v>6</v>
      </c>
      <c r="H29" s="123">
        <f>J29/J$25*100</f>
        <v>192.74633532033732</v>
      </c>
      <c r="I29" s="115">
        <f t="shared" si="3"/>
        <v>22.092632120605337</v>
      </c>
      <c r="J29" s="22">
        <f>AVERAGE(B33:D34)</f>
        <v>0.10889492714711635</v>
      </c>
      <c r="K29" s="22">
        <f>STDEV(B33:D34)/SQRT(L29)</f>
        <v>1.2481563196846519E-2</v>
      </c>
      <c r="L29" s="89">
        <f>COUNTA(B33:D34)</f>
        <v>5</v>
      </c>
    </row>
    <row r="30" spans="1:27" s="1" customFormat="1" ht="15.75" thickBot="1">
      <c r="A30" s="247"/>
      <c r="B30" s="57">
        <f t="shared" si="0"/>
        <v>3.1445205309857553E-2</v>
      </c>
      <c r="C30" s="73">
        <f t="shared" si="1"/>
        <v>3.3406713934963257E-2</v>
      </c>
      <c r="D30" s="103">
        <f t="shared" si="2"/>
        <v>7.4272687007848198E-2</v>
      </c>
      <c r="E30" s="3"/>
      <c r="F30" s="3"/>
      <c r="G30" s="126">
        <v>12</v>
      </c>
      <c r="H30" s="127">
        <f>J30/J$25*100</f>
        <v>221.61520037624416</v>
      </c>
      <c r="I30" s="121">
        <f t="shared" si="3"/>
        <v>14.81003093694394</v>
      </c>
      <c r="J30" s="90">
        <f>AVERAGE(B35:D36)</f>
        <v>0.12520482456673906</v>
      </c>
      <c r="K30" s="90">
        <f>STDEV(B35:D36)/SQRT(L30)</f>
        <v>8.3671486528900264E-3</v>
      </c>
      <c r="L30" s="91">
        <f>COUNTA(B35:D36)</f>
        <v>6</v>
      </c>
    </row>
    <row r="31" spans="1:27" s="1" customFormat="1" ht="15.75" thickTop="1">
      <c r="A31" s="260">
        <v>3</v>
      </c>
      <c r="B31" s="58">
        <f t="shared" si="0"/>
        <v>5.7018068217969307E-2</v>
      </c>
      <c r="C31" s="30">
        <f t="shared" si="1"/>
        <v>9.2429123128536558E-2</v>
      </c>
      <c r="D31" s="63">
        <f t="shared" si="2"/>
        <v>0.10752238007705274</v>
      </c>
      <c r="E31" s="3"/>
      <c r="F31" s="3"/>
    </row>
    <row r="32" spans="1:27" s="1" customFormat="1" ht="15">
      <c r="A32" s="247"/>
      <c r="B32" s="57">
        <f t="shared" si="0"/>
        <v>3.8860879796266519E-2</v>
      </c>
      <c r="C32" s="29">
        <f t="shared" si="1"/>
        <v>7.1515338853414739E-2</v>
      </c>
      <c r="D32" s="104">
        <f t="shared" si="2"/>
        <v>0.10714563728443317</v>
      </c>
      <c r="E32" s="3"/>
      <c r="F32" s="3"/>
    </row>
    <row r="33" spans="1:27" s="1" customFormat="1" ht="15">
      <c r="A33" s="260">
        <v>6</v>
      </c>
      <c r="B33" s="58">
        <f t="shared" si="0"/>
        <v>8.0072479320166826E-2</v>
      </c>
      <c r="C33" s="73">
        <f t="shared" si="1"/>
        <v>9.612407786102746E-2</v>
      </c>
      <c r="D33" s="103">
        <f t="shared" si="2"/>
        <v>0.14725703154541414</v>
      </c>
      <c r="E33" s="3"/>
      <c r="F33" s="3"/>
    </row>
    <row r="34" spans="1:27" s="1" customFormat="1" ht="15">
      <c r="A34" s="247"/>
      <c r="B34" s="57">
        <f t="shared" ref="B34:C36" si="4">H14/B14</f>
        <v>9.2551000272138959E-2</v>
      </c>
      <c r="C34" s="29">
        <f t="shared" si="4"/>
        <v>0.12847004673683429</v>
      </c>
      <c r="D34" s="104"/>
      <c r="E34" s="3"/>
      <c r="F34" s="21"/>
    </row>
    <row r="35" spans="1:27" s="1" customFormat="1" ht="15">
      <c r="A35" s="260">
        <v>12</v>
      </c>
      <c r="B35" s="58">
        <f t="shared" si="4"/>
        <v>0.12767185651198021</v>
      </c>
      <c r="C35" s="30">
        <f t="shared" si="4"/>
        <v>0.14742507646984399</v>
      </c>
      <c r="D35" s="63">
        <f>J15/D15</f>
        <v>0.10971312219505075</v>
      </c>
      <c r="E35" s="3"/>
      <c r="F35" s="21"/>
      <c r="N35" s="3"/>
      <c r="O35" s="23"/>
    </row>
    <row r="36" spans="1:27" s="1" customFormat="1" ht="15.75" thickBot="1">
      <c r="A36" s="266"/>
      <c r="B36" s="59">
        <f t="shared" si="4"/>
        <v>0.13386574164385567</v>
      </c>
      <c r="C36" s="69">
        <f t="shared" si="4"/>
        <v>0.14000438448961133</v>
      </c>
      <c r="D36" s="105">
        <f>J16/D16</f>
        <v>9.2548766090092452E-2</v>
      </c>
      <c r="E36" s="3"/>
      <c r="F36" s="21"/>
      <c r="N36" s="21"/>
      <c r="O36" s="23"/>
      <c r="R36" s="21"/>
      <c r="S36" s="3"/>
      <c r="U36" s="3"/>
    </row>
    <row r="37" spans="1:27" ht="15" customHeight="1" thickTop="1">
      <c r="A37" s="13"/>
      <c r="B37" s="13"/>
      <c r="C37" s="13"/>
      <c r="D37" s="13"/>
      <c r="E37" s="13"/>
      <c r="F37" s="13"/>
      <c r="G37" s="13"/>
      <c r="H37" s="3"/>
      <c r="I37" s="3"/>
      <c r="J37" s="3"/>
      <c r="K37" s="3"/>
      <c r="L37" s="21"/>
      <c r="M37" s="2"/>
      <c r="O37" s="25"/>
      <c r="P37" s="1"/>
      <c r="Q37" s="1"/>
      <c r="R37" s="1"/>
      <c r="S37" s="3"/>
      <c r="T37" s="3"/>
      <c r="U37" s="25"/>
      <c r="V37" s="25"/>
      <c r="W37" s="21"/>
      <c r="X37" s="3"/>
      <c r="Y37" s="3"/>
      <c r="Z37" s="3"/>
    </row>
    <row r="38" spans="1:27" ht="15" customHeight="1">
      <c r="A38" s="13"/>
      <c r="B38" s="13"/>
      <c r="C38" s="13"/>
      <c r="D38" s="13"/>
      <c r="E38" s="13"/>
      <c r="F38" s="13"/>
      <c r="G38" s="13"/>
      <c r="H38" s="13"/>
      <c r="I38" s="3"/>
      <c r="J38" s="3"/>
      <c r="K38" s="3"/>
      <c r="L38" s="3"/>
      <c r="M38" s="21"/>
      <c r="P38" s="24"/>
      <c r="Q38" s="21"/>
      <c r="R38" s="3"/>
      <c r="S38" s="1"/>
      <c r="T38" s="3"/>
      <c r="U38" s="1"/>
      <c r="V38" s="25"/>
      <c r="W38" s="25"/>
      <c r="X38" s="21"/>
      <c r="Y38" s="3"/>
      <c r="Z38" s="3"/>
      <c r="AA38" s="3"/>
    </row>
    <row r="39" spans="1:27" ht="15" customHeight="1">
      <c r="A39" s="1"/>
      <c r="B39" s="3"/>
      <c r="C39" s="3"/>
      <c r="D39" s="3"/>
      <c r="E39" s="3"/>
      <c r="F39" s="3"/>
      <c r="G39" s="3"/>
      <c r="H39"/>
      <c r="N39"/>
      <c r="O39"/>
    </row>
    <row r="40" spans="1:27" ht="15" customHeight="1">
      <c r="B40"/>
      <c r="C40"/>
      <c r="D40"/>
      <c r="E40"/>
      <c r="F40"/>
      <c r="G40"/>
      <c r="H40"/>
      <c r="N40"/>
      <c r="O40"/>
    </row>
    <row r="41" spans="1:27" ht="15" customHeight="1">
      <c r="B41"/>
      <c r="C41"/>
      <c r="D41"/>
      <c r="E41"/>
      <c r="F41"/>
      <c r="G41"/>
      <c r="H41"/>
      <c r="N41"/>
      <c r="O41"/>
    </row>
    <row r="42" spans="1:27" ht="15" customHeight="1">
      <c r="B42"/>
      <c r="C42"/>
      <c r="D42"/>
      <c r="E42"/>
      <c r="F42"/>
      <c r="G42"/>
      <c r="H42"/>
      <c r="N42"/>
      <c r="O42"/>
    </row>
    <row r="43" spans="1:27" ht="15" customHeight="1">
      <c r="B43"/>
      <c r="C43"/>
      <c r="D43"/>
      <c r="E43"/>
      <c r="F43"/>
      <c r="G43"/>
      <c r="H43"/>
      <c r="N43"/>
      <c r="O43"/>
    </row>
    <row r="44" spans="1:27" ht="15" customHeight="1">
      <c r="B44"/>
      <c r="C44"/>
      <c r="D44"/>
      <c r="E44"/>
      <c r="F44"/>
      <c r="G44"/>
      <c r="H44"/>
      <c r="N44"/>
      <c r="O44"/>
    </row>
    <row r="45" spans="1:27" ht="15" customHeight="1">
      <c r="A45" s="3"/>
      <c r="B45"/>
      <c r="C45"/>
      <c r="D45"/>
      <c r="E45"/>
      <c r="F45"/>
      <c r="G45"/>
      <c r="H45"/>
      <c r="N45"/>
      <c r="O45"/>
    </row>
    <row r="46" spans="1:27" ht="15" customHeight="1">
      <c r="A46" s="3"/>
      <c r="B46" s="3"/>
      <c r="C46" s="3"/>
      <c r="D46"/>
      <c r="E46"/>
      <c r="F46"/>
      <c r="G46"/>
      <c r="H46"/>
      <c r="N46"/>
      <c r="O46"/>
    </row>
    <row r="47" spans="1:27" ht="15" customHeight="1">
      <c r="A47" s="3"/>
      <c r="B47" s="3"/>
      <c r="C47" s="3"/>
      <c r="D47"/>
      <c r="E47"/>
      <c r="F47"/>
      <c r="G47"/>
      <c r="H47"/>
      <c r="N47"/>
      <c r="O47"/>
    </row>
    <row r="48" spans="1:27" ht="15">
      <c r="A48" s="3"/>
      <c r="B48" s="3"/>
      <c r="C48" s="3"/>
      <c r="D48" s="3"/>
      <c r="E48" s="3"/>
      <c r="F48"/>
      <c r="G48"/>
      <c r="H48"/>
      <c r="N48"/>
      <c r="O48"/>
    </row>
    <row r="49" spans="1:15" ht="15">
      <c r="A49" s="3"/>
      <c r="B49" s="3"/>
      <c r="C49" s="3"/>
      <c r="D49" s="3"/>
      <c r="E49" s="3"/>
      <c r="F49"/>
      <c r="G49"/>
      <c r="H49"/>
      <c r="N49"/>
      <c r="O49"/>
    </row>
    <row r="50" spans="1:15" ht="15">
      <c r="B50"/>
      <c r="C50"/>
      <c r="D50" s="3"/>
      <c r="E50" s="3"/>
      <c r="F50"/>
      <c r="G50"/>
      <c r="H50"/>
      <c r="N50"/>
      <c r="O50"/>
    </row>
    <row r="51" spans="1:15" ht="15">
      <c r="B51"/>
      <c r="C51"/>
      <c r="D51" s="3"/>
      <c r="E51" s="3"/>
      <c r="F51"/>
      <c r="G51"/>
      <c r="H51"/>
      <c r="N51"/>
      <c r="O51"/>
    </row>
    <row r="52" spans="1:15" ht="15">
      <c r="A52" s="3"/>
      <c r="B52" s="3"/>
      <c r="C52" s="3"/>
      <c r="D52" s="3"/>
      <c r="E52" s="3"/>
      <c r="F52"/>
      <c r="G52"/>
      <c r="H52"/>
      <c r="N52"/>
      <c r="O52"/>
    </row>
    <row r="53" spans="1:15" ht="15">
      <c r="A53" s="3"/>
      <c r="B53" s="3"/>
      <c r="C53" s="3"/>
      <c r="D53" s="3"/>
      <c r="E53" s="3"/>
      <c r="F53"/>
      <c r="G53"/>
      <c r="H53"/>
      <c r="N53"/>
      <c r="O53"/>
    </row>
    <row r="54" spans="1:15" ht="14.25" customHeight="1">
      <c r="A54" s="3"/>
      <c r="B54" s="3"/>
      <c r="C54" s="3"/>
      <c r="D54" s="3"/>
      <c r="E54" s="3"/>
      <c r="F54"/>
      <c r="G54"/>
      <c r="H54"/>
      <c r="N54"/>
      <c r="O54"/>
    </row>
    <row r="55" spans="1:15" ht="15">
      <c r="A55" s="3"/>
      <c r="B55" s="3"/>
      <c r="C55" s="3"/>
      <c r="D55" s="3"/>
      <c r="E55" s="3"/>
      <c r="F55"/>
      <c r="G55"/>
      <c r="H55"/>
      <c r="N55"/>
      <c r="O55"/>
    </row>
    <row r="56" spans="1:15" ht="15">
      <c r="A56" s="3"/>
      <c r="B56" s="3"/>
      <c r="C56" s="3"/>
      <c r="D56" s="3"/>
      <c r="E56" s="3"/>
      <c r="F56"/>
      <c r="G56"/>
      <c r="H56"/>
      <c r="N56"/>
      <c r="O56"/>
    </row>
    <row r="57" spans="1:15" ht="15">
      <c r="A57" s="6"/>
      <c r="B57" s="6"/>
      <c r="C57" s="7"/>
      <c r="D57" s="3"/>
      <c r="E57" s="3"/>
      <c r="F57"/>
      <c r="G57"/>
      <c r="H57"/>
      <c r="N57"/>
      <c r="O57"/>
    </row>
    <row r="58" spans="1:15" ht="15">
      <c r="A58" s="6"/>
      <c r="B58" s="6"/>
      <c r="C58" s="7"/>
      <c r="D58" s="3"/>
      <c r="E58" s="3"/>
      <c r="F58"/>
      <c r="G58"/>
      <c r="H58"/>
      <c r="N58"/>
      <c r="O58"/>
    </row>
    <row r="59" spans="1:15" ht="15">
      <c r="A59" s="6"/>
      <c r="B59" s="6"/>
      <c r="C59" s="7"/>
      <c r="D59" s="3"/>
      <c r="E59" s="3"/>
      <c r="F59"/>
      <c r="G59"/>
      <c r="H59"/>
      <c r="N59"/>
      <c r="O59"/>
    </row>
    <row r="60" spans="1:15" ht="15">
      <c r="A60" s="4"/>
      <c r="B60" s="4"/>
      <c r="C60" s="5"/>
      <c r="D60" s="8"/>
      <c r="E60" s="3"/>
      <c r="F60"/>
      <c r="G60"/>
      <c r="H60"/>
      <c r="N60"/>
      <c r="O60"/>
    </row>
    <row r="61" spans="1:15" ht="15">
      <c r="B61"/>
      <c r="C61"/>
      <c r="D61" s="8"/>
      <c r="E61" s="3"/>
      <c r="F61"/>
      <c r="G61"/>
      <c r="H61"/>
      <c r="N61"/>
      <c r="O61"/>
    </row>
    <row r="62" spans="1:15" ht="15">
      <c r="B62"/>
      <c r="C62"/>
      <c r="D62" s="8"/>
      <c r="E62" s="3"/>
      <c r="F62"/>
      <c r="G62"/>
      <c r="H62"/>
      <c r="N62"/>
      <c r="O62"/>
    </row>
    <row r="63" spans="1:15" ht="15">
      <c r="B63"/>
      <c r="C63"/>
      <c r="D63" s="3"/>
      <c r="E63" s="3"/>
      <c r="F63"/>
      <c r="G63"/>
      <c r="H63"/>
      <c r="N63"/>
      <c r="O63"/>
    </row>
    <row r="64" spans="1:15">
      <c r="B64"/>
      <c r="C64"/>
      <c r="D64"/>
      <c r="E64"/>
      <c r="F64"/>
      <c r="G64"/>
      <c r="H64"/>
      <c r="N64"/>
      <c r="O64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spans="2:17">
      <c r="B81"/>
      <c r="C81"/>
      <c r="D81"/>
      <c r="E81"/>
      <c r="F81"/>
      <c r="G81"/>
      <c r="H81"/>
      <c r="N81"/>
      <c r="O81"/>
    </row>
    <row r="82" spans="2:17">
      <c r="B82"/>
      <c r="C82"/>
      <c r="D82"/>
      <c r="E82"/>
      <c r="F82"/>
      <c r="G82"/>
      <c r="H82"/>
      <c r="N82"/>
      <c r="O82"/>
    </row>
    <row r="83" spans="2:17">
      <c r="B83"/>
      <c r="C83"/>
      <c r="D83"/>
      <c r="E83"/>
      <c r="F83"/>
      <c r="G83"/>
      <c r="H83"/>
      <c r="N83"/>
      <c r="O83"/>
    </row>
    <row r="84" spans="2:17">
      <c r="B84"/>
      <c r="C84"/>
      <c r="D84"/>
      <c r="E84"/>
      <c r="F84"/>
      <c r="G84"/>
      <c r="H84"/>
      <c r="N84"/>
      <c r="O84"/>
    </row>
    <row r="85" spans="2:17">
      <c r="B85"/>
      <c r="C85"/>
      <c r="D85"/>
      <c r="E85"/>
      <c r="F85"/>
      <c r="G85"/>
      <c r="H85"/>
      <c r="N85"/>
      <c r="O85"/>
    </row>
    <row r="86" spans="2:17">
      <c r="B86"/>
      <c r="C86"/>
      <c r="D86"/>
      <c r="E86"/>
      <c r="F86"/>
      <c r="G86"/>
      <c r="H86"/>
      <c r="N86"/>
      <c r="O86"/>
    </row>
    <row r="87" spans="2:17">
      <c r="B87"/>
      <c r="C87"/>
      <c r="D87"/>
      <c r="E87"/>
      <c r="F87"/>
      <c r="G87"/>
      <c r="H87"/>
      <c r="N87"/>
      <c r="O87"/>
    </row>
    <row r="88" spans="2:17" ht="15">
      <c r="L88" s="10"/>
      <c r="M88" s="15"/>
      <c r="N88" s="14"/>
      <c r="O88" s="9"/>
      <c r="P88" s="3"/>
      <c r="Q88" s="18"/>
    </row>
    <row r="89" spans="2:17" ht="15">
      <c r="L89" s="10"/>
      <c r="M89" s="10"/>
      <c r="N89" s="14"/>
      <c r="O89" s="9"/>
      <c r="P89" s="3"/>
      <c r="Q89" s="18"/>
    </row>
    <row r="90" spans="2:17" ht="15">
      <c r="L90" s="10"/>
      <c r="M90" s="10"/>
    </row>
    <row r="91" spans="2:17" ht="15">
      <c r="L91" s="10"/>
      <c r="M91" s="10"/>
    </row>
    <row r="92" spans="2:17" ht="15">
      <c r="M92" s="10"/>
    </row>
    <row r="93" spans="2:17" ht="15">
      <c r="M93" s="10"/>
    </row>
    <row r="94" spans="2:17" ht="15">
      <c r="M94" s="10"/>
    </row>
    <row r="95" spans="2:17" ht="15">
      <c r="M95" s="10"/>
    </row>
  </sheetData>
  <mergeCells count="33">
    <mergeCell ref="H23:K23"/>
    <mergeCell ref="L23:L24"/>
    <mergeCell ref="A1:C1"/>
    <mergeCell ref="G1:I1"/>
    <mergeCell ref="A21:C21"/>
    <mergeCell ref="B22:D22"/>
    <mergeCell ref="B23:D23"/>
    <mergeCell ref="B2:D2"/>
    <mergeCell ref="H2:J2"/>
    <mergeCell ref="H3:J3"/>
    <mergeCell ref="B3:D3"/>
    <mergeCell ref="A2:A4"/>
    <mergeCell ref="G2:G4"/>
    <mergeCell ref="A5:A6"/>
    <mergeCell ref="A35:A36"/>
    <mergeCell ref="G7:G8"/>
    <mergeCell ref="A9:A10"/>
    <mergeCell ref="G9:G10"/>
    <mergeCell ref="A27:A28"/>
    <mergeCell ref="A11:A12"/>
    <mergeCell ref="G11:G12"/>
    <mergeCell ref="A13:A14"/>
    <mergeCell ref="G13:G14"/>
    <mergeCell ref="A15:A16"/>
    <mergeCell ref="G15:G16"/>
    <mergeCell ref="A22:A24"/>
    <mergeCell ref="A7:A8"/>
    <mergeCell ref="G23:G24"/>
    <mergeCell ref="A25:A26"/>
    <mergeCell ref="G5:G6"/>
    <mergeCell ref="A29:A30"/>
    <mergeCell ref="A31:A32"/>
    <mergeCell ref="A33:A34"/>
  </mergeCells>
  <phoneticPr fontId="1"/>
  <pageMargins left="0.39370078740157483" right="0.15748031496062992" top="0.78740157480314965" bottom="0.39370078740157483" header="0.55118110236220474" footer="0.43307086614173229"/>
  <pageSetup paperSize="9" scale="70" orientation="landscape" cellComments="asDisplayed" horizontalDpi="4294967292" verticalDpi="4294967292" r:id="rId1"/>
  <headerFooter alignWithMargins="0">
    <oddHeader>&amp;C&amp;18ETによる培養アストロサイトのVEGF 発現　　(Dose-Response)&amp;R&amp;10&amp;P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38101-762F-4C67-85F4-1059736A9B37}">
  <sheetPr>
    <tabColor theme="8" tint="0.79998168889431442"/>
  </sheetPr>
  <dimension ref="A1:V108"/>
  <sheetViews>
    <sheetView tabSelected="1" topLeftCell="A32" zoomScaleNormal="100" zoomScaleSheetLayoutView="70" workbookViewId="0">
      <selection activeCell="A46" sqref="A46:M103"/>
    </sheetView>
  </sheetViews>
  <sheetFormatPr defaultColWidth="11" defaultRowHeight="14.25"/>
  <cols>
    <col min="1" max="1" width="8.625" customWidth="1"/>
    <col min="2" max="2" width="15.375" customWidth="1"/>
    <col min="3" max="4" width="9" style="1" customWidth="1"/>
    <col min="5" max="6" width="9.875" style="1" customWidth="1"/>
    <col min="7" max="8" width="9.875" customWidth="1"/>
    <col min="9" max="9" width="11.5" style="2" customWidth="1"/>
    <col min="10" max="10" width="12" style="2" customWidth="1"/>
    <col min="11" max="11" width="9.875" customWidth="1"/>
    <col min="12" max="12" width="9.125" customWidth="1"/>
    <col min="13" max="13" width="8.625" customWidth="1"/>
    <col min="14" max="14" width="11.875" customWidth="1"/>
    <col min="15" max="20" width="8.625" customWidth="1"/>
    <col min="21" max="21" width="3.625" customWidth="1"/>
    <col min="22" max="23" width="6.625" customWidth="1"/>
    <col min="24" max="24" width="11" customWidth="1"/>
    <col min="25" max="25" width="8.125" customWidth="1"/>
  </cols>
  <sheetData>
    <row r="1" spans="1:22" s="1" customFormat="1" ht="28.5" customHeight="1" thickTop="1" thickBot="1">
      <c r="A1" s="276" t="s">
        <v>7</v>
      </c>
      <c r="B1" s="277"/>
      <c r="C1" s="261" t="s">
        <v>45</v>
      </c>
      <c r="D1" s="262"/>
      <c r="E1" s="280"/>
      <c r="F1" s="281"/>
      <c r="G1" s="132"/>
      <c r="H1" s="13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2" s="1" customFormat="1" ht="16.5" customHeight="1" thickTop="1" thickBot="1">
      <c r="A2" s="278"/>
      <c r="B2" s="279"/>
      <c r="C2" s="282" t="s">
        <v>12</v>
      </c>
      <c r="D2" s="283"/>
      <c r="E2" s="283"/>
      <c r="F2" s="284"/>
      <c r="G2" s="3"/>
      <c r="H2" s="3"/>
      <c r="I2" s="3"/>
      <c r="J2" s="3"/>
      <c r="K2" s="3"/>
      <c r="L2" s="3"/>
      <c r="M2" s="3"/>
      <c r="N2" s="3"/>
      <c r="O2" s="3"/>
      <c r="P2" s="132"/>
      <c r="Q2" s="132"/>
    </row>
    <row r="3" spans="1:22" s="1" customFormat="1" ht="34.5" customHeight="1" thickTop="1" thickBot="1">
      <c r="A3" s="297" t="s">
        <v>41</v>
      </c>
      <c r="B3" s="298"/>
      <c r="C3" s="162" t="s">
        <v>40</v>
      </c>
      <c r="D3" s="187" t="s">
        <v>39</v>
      </c>
      <c r="E3" s="161" t="s">
        <v>38</v>
      </c>
      <c r="F3" s="48" t="s">
        <v>37</v>
      </c>
      <c r="G3" s="3"/>
      <c r="H3" s="3"/>
      <c r="I3" s="3"/>
      <c r="J3" s="3"/>
      <c r="K3" s="3"/>
      <c r="L3" s="3"/>
      <c r="M3" s="3"/>
      <c r="N3" s="3"/>
      <c r="O3" s="3"/>
      <c r="P3" s="132"/>
      <c r="Q3" s="132"/>
    </row>
    <row r="4" spans="1:22" s="1" customFormat="1" ht="15.75" thickTop="1">
      <c r="A4" s="267" t="s">
        <v>34</v>
      </c>
      <c r="B4" s="299"/>
      <c r="C4" s="186">
        <v>78166761855.251572</v>
      </c>
      <c r="D4" s="170">
        <v>86552068869.603867</v>
      </c>
      <c r="E4" s="185">
        <v>87936922271.599152</v>
      </c>
      <c r="F4" s="181">
        <v>65542225640.581161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2" s="1" customFormat="1" ht="15">
      <c r="A5" s="259"/>
      <c r="B5" s="290"/>
      <c r="C5" s="173">
        <v>92448969738.699768</v>
      </c>
      <c r="D5" s="172">
        <v>99571067067.485214</v>
      </c>
      <c r="E5" s="184">
        <v>85570208441.257797</v>
      </c>
      <c r="F5" s="183">
        <v>81809294600.951385</v>
      </c>
      <c r="G5" s="3"/>
      <c r="H5" s="3"/>
      <c r="I5" s="3"/>
      <c r="J5" s="3"/>
      <c r="K5" s="9"/>
      <c r="L5" s="9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1" customFormat="1" ht="15">
      <c r="A6" s="254" t="s">
        <v>33</v>
      </c>
      <c r="B6" s="289"/>
      <c r="C6" s="169">
        <v>87908426854.29895</v>
      </c>
      <c r="D6" s="168">
        <v>88848632244.696381</v>
      </c>
      <c r="E6" s="180">
        <v>93665447310.448227</v>
      </c>
      <c r="F6" s="179">
        <v>93069768017.553223</v>
      </c>
      <c r="G6" s="3"/>
      <c r="H6" s="3"/>
      <c r="I6" s="3"/>
      <c r="J6" s="3"/>
      <c r="K6" s="9"/>
      <c r="L6" s="9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1" customFormat="1" ht="15">
      <c r="A7" s="259"/>
      <c r="B7" s="290"/>
      <c r="C7" s="173">
        <v>108105648263.64156</v>
      </c>
      <c r="D7" s="172">
        <v>98518897315.575851</v>
      </c>
      <c r="E7" s="184">
        <v>78018305940.103806</v>
      </c>
      <c r="F7" s="183">
        <v>84030963820.511459</v>
      </c>
      <c r="G7" s="3"/>
      <c r="H7" s="3"/>
      <c r="I7" s="3"/>
      <c r="J7" s="3"/>
      <c r="K7" s="9"/>
      <c r="L7" s="9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1" customFormat="1" ht="15">
      <c r="A8" s="254" t="s">
        <v>31</v>
      </c>
      <c r="B8" s="289"/>
      <c r="C8" s="169">
        <v>99136669406.713257</v>
      </c>
      <c r="D8" s="168">
        <v>110438327903.67749</v>
      </c>
      <c r="E8" s="180">
        <v>87393149952.24501</v>
      </c>
      <c r="F8" s="179">
        <v>82536812024.344986</v>
      </c>
      <c r="G8" s="3"/>
      <c r="H8" s="3"/>
      <c r="I8" s="3"/>
      <c r="J8" s="3"/>
      <c r="K8" s="9"/>
      <c r="L8" s="9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1" customFormat="1" ht="15">
      <c r="A9" s="259"/>
      <c r="B9" s="290"/>
      <c r="C9" s="171">
        <v>101112201126.85774</v>
      </c>
      <c r="D9" s="170">
        <v>99960628139.035385</v>
      </c>
      <c r="E9" s="182">
        <v>80308649730.057678</v>
      </c>
      <c r="F9" s="181">
        <v>75615877602.01976</v>
      </c>
      <c r="G9" s="3"/>
      <c r="H9" s="3"/>
      <c r="I9" s="3"/>
      <c r="J9" s="3"/>
      <c r="K9" s="9"/>
      <c r="L9" s="9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s="1" customFormat="1" ht="15">
      <c r="A10" s="285" t="s">
        <v>29</v>
      </c>
      <c r="B10" s="286"/>
      <c r="C10" s="169">
        <v>86909212850.471207</v>
      </c>
      <c r="D10" s="168">
        <v>108224650266.17374</v>
      </c>
      <c r="E10" s="180">
        <v>83779331490.442352</v>
      </c>
      <c r="F10" s="179">
        <v>113728346561.03271</v>
      </c>
      <c r="G10" s="3"/>
      <c r="H10" s="3"/>
      <c r="I10" s="3"/>
      <c r="J10" s="3"/>
      <c r="K10" s="9"/>
      <c r="L10" s="9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s="1" customFormat="1" ht="15">
      <c r="A11" s="287"/>
      <c r="B11" s="288"/>
      <c r="C11" s="171">
        <v>56414785800.434982</v>
      </c>
      <c r="D11" s="170">
        <v>103519455075.42468</v>
      </c>
      <c r="E11" s="182">
        <v>84694726470.259354</v>
      </c>
      <c r="F11" s="181">
        <v>90908301270.385162</v>
      </c>
      <c r="G11" s="3"/>
      <c r="H11" s="3"/>
      <c r="I11" s="3"/>
      <c r="J11" s="3"/>
      <c r="K11" s="9"/>
      <c r="L11" s="9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s="1" customFormat="1" ht="15">
      <c r="A12" s="285" t="s">
        <v>27</v>
      </c>
      <c r="B12" s="286"/>
      <c r="C12" s="169">
        <v>102429957904.83679</v>
      </c>
      <c r="D12" s="168">
        <v>110221079531.30602</v>
      </c>
      <c r="E12" s="180">
        <v>74961210865.488098</v>
      </c>
      <c r="F12" s="179">
        <v>86172877242.520889</v>
      </c>
      <c r="G12" s="3"/>
      <c r="H12" s="132"/>
      <c r="I12" s="3"/>
      <c r="J12" s="3"/>
      <c r="K12" s="9"/>
      <c r="L12" s="9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s="1" customFormat="1" ht="15.75" thickBot="1">
      <c r="A13" s="295"/>
      <c r="B13" s="296"/>
      <c r="C13" s="167">
        <v>25740444272.011673</v>
      </c>
      <c r="D13" s="166">
        <v>93430913714.424194</v>
      </c>
      <c r="E13" s="178">
        <v>85494543687.569733</v>
      </c>
      <c r="F13" s="177">
        <v>103025210357.0883</v>
      </c>
      <c r="G13" s="3"/>
      <c r="H13" s="3"/>
      <c r="I13" s="3"/>
      <c r="J13" s="3"/>
      <c r="K13" s="9"/>
      <c r="L13" s="9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s="1" customFormat="1" ht="15.75" thickTop="1">
      <c r="A14" s="165"/>
      <c r="B14" s="176"/>
      <c r="C14" s="175"/>
      <c r="D14" s="175"/>
      <c r="E14" s="175"/>
      <c r="F14" s="175"/>
      <c r="G14" s="3"/>
      <c r="H14" s="3"/>
      <c r="I14" s="3"/>
      <c r="J14" s="3"/>
      <c r="K14" s="9"/>
      <c r="L14" s="9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s="1" customFormat="1" ht="15.75" thickBot="1">
      <c r="A15" s="165"/>
      <c r="B15" s="176"/>
      <c r="C15" s="175"/>
      <c r="D15" s="175"/>
      <c r="E15" s="175"/>
      <c r="F15" s="175"/>
      <c r="G15" s="3"/>
      <c r="H15" s="3"/>
      <c r="I15" s="3"/>
      <c r="J15" s="3"/>
      <c r="K15" s="9"/>
      <c r="L15" s="9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s="1" customFormat="1" ht="31.5" customHeight="1" thickTop="1" thickBot="1">
      <c r="A16" s="276" t="s">
        <v>46</v>
      </c>
      <c r="B16" s="277"/>
      <c r="C16" s="261" t="s">
        <v>45</v>
      </c>
      <c r="D16" s="262"/>
      <c r="E16" s="280"/>
      <c r="F16" s="281"/>
      <c r="G16" s="3"/>
      <c r="H16" s="3"/>
      <c r="I16" s="3"/>
      <c r="J16" s="3"/>
      <c r="K16" s="9"/>
      <c r="L16" s="9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s="1" customFormat="1" ht="15" customHeight="1" thickTop="1" thickBot="1">
      <c r="A17" s="278"/>
      <c r="B17" s="279"/>
      <c r="C17" s="282" t="s">
        <v>12</v>
      </c>
      <c r="D17" s="283"/>
      <c r="E17" s="283"/>
      <c r="F17" s="284"/>
      <c r="G17" s="3"/>
      <c r="H17" s="3"/>
      <c r="I17" s="3"/>
      <c r="J17" s="3"/>
      <c r="K17" s="9"/>
      <c r="L17" s="9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1" customFormat="1" ht="30.75" customHeight="1" thickTop="1" thickBot="1">
      <c r="A18" s="297" t="s">
        <v>41</v>
      </c>
      <c r="B18" s="298"/>
      <c r="C18" s="55" t="s">
        <v>40</v>
      </c>
      <c r="D18" s="162" t="s">
        <v>39</v>
      </c>
      <c r="E18" s="46" t="s">
        <v>38</v>
      </c>
      <c r="F18" s="174" t="s">
        <v>37</v>
      </c>
      <c r="G18" s="3"/>
      <c r="H18" s="3"/>
      <c r="I18" s="3"/>
      <c r="J18" s="3"/>
      <c r="K18" s="9"/>
      <c r="L18" s="9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s="1" customFormat="1" ht="15.75" thickTop="1">
      <c r="A19" s="267" t="s">
        <v>34</v>
      </c>
      <c r="B19" s="299"/>
      <c r="C19" s="169">
        <v>10835057133.459427</v>
      </c>
      <c r="D19" s="168">
        <v>11275762317.174282</v>
      </c>
      <c r="E19" s="148">
        <v>4815393246.9104424</v>
      </c>
      <c r="F19" s="147">
        <v>6431336026.0766373</v>
      </c>
      <c r="G19" s="3"/>
      <c r="H19" s="3"/>
      <c r="I19" s="3"/>
      <c r="J19" s="3"/>
      <c r="K19" s="9"/>
      <c r="L19" s="9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s="1" customFormat="1" ht="15">
      <c r="A20" s="259"/>
      <c r="B20" s="290"/>
      <c r="C20" s="171">
        <v>20857441633.963055</v>
      </c>
      <c r="D20" s="170">
        <v>21021073383.254284</v>
      </c>
      <c r="E20" s="156">
        <v>8841522658.7394848</v>
      </c>
      <c r="F20" s="155">
        <v>8869894241.0834484</v>
      </c>
      <c r="G20" s="3"/>
      <c r="H20" s="3"/>
      <c r="I20" s="3"/>
      <c r="J20" s="3"/>
      <c r="K20" s="9"/>
      <c r="L20" s="9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s="1" customFormat="1" ht="15">
      <c r="A21" s="254" t="s">
        <v>33</v>
      </c>
      <c r="B21" s="289"/>
      <c r="C21" s="169">
        <v>25400930917.833881</v>
      </c>
      <c r="D21" s="168">
        <v>13976054078.166811</v>
      </c>
      <c r="E21" s="148">
        <v>14557676388.453424</v>
      </c>
      <c r="F21" s="147">
        <v>14811054593.224638</v>
      </c>
      <c r="G21" s="3"/>
      <c r="H21" s="3"/>
      <c r="I21" s="3"/>
      <c r="J21" s="3"/>
      <c r="K21" s="9"/>
      <c r="L21" s="9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s="1" customFormat="1" ht="15">
      <c r="A22" s="259"/>
      <c r="B22" s="290"/>
      <c r="C22" s="173">
        <v>26987279609.776966</v>
      </c>
      <c r="D22" s="172">
        <v>36802181879.220009</v>
      </c>
      <c r="E22" s="159">
        <v>12121934365.80014</v>
      </c>
      <c r="F22" s="158">
        <v>8433192262.7907438</v>
      </c>
      <c r="G22" s="3"/>
      <c r="H22" s="3"/>
      <c r="I22" s="3"/>
      <c r="J22" s="3"/>
      <c r="K22" s="9"/>
      <c r="L22" s="9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s="1" customFormat="1" ht="15">
      <c r="A23" s="254" t="s">
        <v>31</v>
      </c>
      <c r="B23" s="289"/>
      <c r="C23" s="169">
        <v>53338289988.969063</v>
      </c>
      <c r="D23" s="168">
        <v>43711806923.23719</v>
      </c>
      <c r="E23" s="148">
        <v>21570803293.20219</v>
      </c>
      <c r="F23" s="147">
        <v>16142892365.856932</v>
      </c>
      <c r="G23" s="3"/>
      <c r="H23" s="3"/>
      <c r="I23" s="3"/>
      <c r="J23" s="3"/>
      <c r="K23" s="9"/>
      <c r="L23" s="9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s="1" customFormat="1" ht="18" customHeight="1">
      <c r="A24" s="259"/>
      <c r="B24" s="290"/>
      <c r="C24" s="171">
        <v>27033054353.907608</v>
      </c>
      <c r="D24" s="170">
        <v>36159297190.544075</v>
      </c>
      <c r="E24" s="156">
        <v>15828884609.362551</v>
      </c>
      <c r="F24" s="155">
        <v>15120867545.210026</v>
      </c>
      <c r="G24" s="3"/>
      <c r="H24" s="3"/>
      <c r="I24" s="3"/>
      <c r="J24" s="3"/>
      <c r="K24" s="9"/>
      <c r="L24" s="9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s="1" customFormat="1" ht="15">
      <c r="A25" s="285" t="s">
        <v>29</v>
      </c>
      <c r="B25" s="286"/>
      <c r="C25" s="169">
        <v>69393466902.217468</v>
      </c>
      <c r="D25" s="168">
        <v>77449858506.053864</v>
      </c>
      <c r="E25" s="148">
        <v>22823852723.990799</v>
      </c>
      <c r="F25" s="147">
        <v>26543886366.690926</v>
      </c>
      <c r="G25" s="3"/>
      <c r="H25" s="3"/>
      <c r="I25" s="3"/>
      <c r="J25" s="3"/>
      <c r="K25" s="9"/>
      <c r="L25" s="9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s="1" customFormat="1" ht="15">
      <c r="A26" s="287"/>
      <c r="B26" s="288"/>
      <c r="C26" s="171">
        <v>27769445794.461243</v>
      </c>
      <c r="D26" s="170">
        <v>74787196187.859024</v>
      </c>
      <c r="E26" s="156">
        <v>23306373838.125954</v>
      </c>
      <c r="F26" s="155">
        <v>23455559731.334621</v>
      </c>
      <c r="G26" s="3"/>
      <c r="H26" s="3"/>
      <c r="I26" s="3"/>
      <c r="J26" s="3"/>
      <c r="K26" s="9"/>
      <c r="L26" s="9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s="1" customFormat="1" ht="15">
      <c r="A27" s="285" t="s">
        <v>27</v>
      </c>
      <c r="B27" s="286"/>
      <c r="C27" s="169">
        <v>106438776032.04161</v>
      </c>
      <c r="D27" s="168">
        <v>79113422903.495285</v>
      </c>
      <c r="E27" s="148">
        <v>24790294941.698593</v>
      </c>
      <c r="F27" s="147">
        <v>26794253159.764595</v>
      </c>
      <c r="G27" s="3"/>
      <c r="H27" s="3"/>
      <c r="I27" s="3"/>
      <c r="J27" s="3"/>
      <c r="K27" s="9"/>
      <c r="L27" s="9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s="1" customFormat="1" ht="15.75" thickBot="1">
      <c r="A28" s="295"/>
      <c r="B28" s="296"/>
      <c r="C28" s="167">
        <v>10365836993.731194</v>
      </c>
      <c r="D28" s="166">
        <v>59923254560.028358</v>
      </c>
      <c r="E28" s="143">
        <v>28845088483.091591</v>
      </c>
      <c r="F28" s="142">
        <v>20980636316.507427</v>
      </c>
      <c r="G28" s="3"/>
      <c r="H28" s="3"/>
      <c r="I28" s="3"/>
      <c r="J28" s="3"/>
      <c r="K28" s="9"/>
      <c r="L28" s="9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s="1" customFormat="1" ht="15.75" thickTop="1">
      <c r="A29" s="165"/>
      <c r="B29" s="165"/>
      <c r="C29" s="164"/>
      <c r="D29" s="164"/>
      <c r="E29" s="163"/>
      <c r="F29" s="163"/>
      <c r="G29" s="3"/>
      <c r="H29" s="3"/>
      <c r="I29" s="3"/>
      <c r="J29" s="3"/>
      <c r="K29" s="9"/>
      <c r="L29" s="9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s="1" customFormat="1" ht="15.75" thickBot="1">
      <c r="A30" s="165"/>
      <c r="B30" s="165"/>
      <c r="C30" s="164"/>
      <c r="D30" s="164"/>
      <c r="E30" s="163"/>
      <c r="F30" s="163"/>
      <c r="G30" s="3"/>
      <c r="H30" s="3"/>
      <c r="I30" s="3"/>
      <c r="J30" s="3"/>
      <c r="K30" s="9"/>
      <c r="L30" s="9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s="1" customFormat="1" ht="25.5" customHeight="1" thickTop="1" thickBot="1">
      <c r="A31" s="276" t="s">
        <v>44</v>
      </c>
      <c r="B31" s="277"/>
      <c r="C31" s="262" t="s">
        <v>43</v>
      </c>
      <c r="D31" s="262"/>
      <c r="E31" s="280"/>
      <c r="F31" s="281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s="1" customFormat="1" ht="28.5" customHeight="1" thickTop="1" thickBot="1">
      <c r="A32" s="278"/>
      <c r="B32" s="279"/>
      <c r="C32" s="283" t="s">
        <v>12</v>
      </c>
      <c r="D32" s="283"/>
      <c r="E32" s="283"/>
      <c r="F32" s="284"/>
      <c r="G32" s="3"/>
      <c r="H32" s="249" t="s">
        <v>42</v>
      </c>
      <c r="I32" s="261" t="s">
        <v>11</v>
      </c>
      <c r="J32" s="262"/>
      <c r="K32" s="262"/>
      <c r="L32" s="263"/>
      <c r="M32" s="264" t="s">
        <v>2</v>
      </c>
      <c r="N32" s="3"/>
      <c r="O32" s="3"/>
      <c r="P32" s="3"/>
      <c r="Q32" s="3"/>
      <c r="R32" s="3"/>
      <c r="S32" s="3"/>
      <c r="T32" s="3"/>
      <c r="U32" s="3"/>
      <c r="V32" s="3"/>
    </row>
    <row r="33" spans="1:22" s="1" customFormat="1" ht="30.75" customHeight="1" thickTop="1" thickBot="1">
      <c r="A33" s="297" t="s">
        <v>41</v>
      </c>
      <c r="B33" s="298"/>
      <c r="C33" s="55" t="s">
        <v>40</v>
      </c>
      <c r="D33" s="162" t="s">
        <v>39</v>
      </c>
      <c r="E33" s="161" t="s">
        <v>38</v>
      </c>
      <c r="F33" s="48" t="s">
        <v>37</v>
      </c>
      <c r="G33" s="3"/>
      <c r="H33" s="253"/>
      <c r="I33" s="85" t="s">
        <v>36</v>
      </c>
      <c r="J33" s="86" t="s">
        <v>35</v>
      </c>
      <c r="K33" s="87" t="s">
        <v>0</v>
      </c>
      <c r="L33" s="88" t="s">
        <v>1</v>
      </c>
      <c r="M33" s="265"/>
      <c r="Q33" s="3"/>
      <c r="R33" s="3"/>
      <c r="S33" s="3"/>
    </row>
    <row r="34" spans="1:22" s="1" customFormat="1" ht="15.75" thickTop="1">
      <c r="A34" s="254" t="s">
        <v>34</v>
      </c>
      <c r="B34" s="289"/>
      <c r="C34" s="81">
        <f t="shared" ref="C34:F43" si="0">C19/C4</f>
        <v>0.13861463461315793</v>
      </c>
      <c r="D34" s="149">
        <f t="shared" si="0"/>
        <v>0.13027721306306297</v>
      </c>
      <c r="E34" s="160">
        <f t="shared" si="0"/>
        <v>5.4759629090017199E-2</v>
      </c>
      <c r="F34" s="147">
        <f t="shared" si="0"/>
        <v>9.8125078347882769E-2</v>
      </c>
      <c r="G34" s="3"/>
      <c r="H34" s="112" t="s">
        <v>34</v>
      </c>
      <c r="I34" s="114">
        <v>100</v>
      </c>
      <c r="J34" s="115">
        <f>L34/K$34*100</f>
        <v>15.32398931044856</v>
      </c>
      <c r="K34" s="22">
        <f>AVERAGE(C34:F35)</f>
        <v>0.13378119099370053</v>
      </c>
      <c r="L34" s="146">
        <f>STDEV(C34:F35)/SQRT(M34)</f>
        <v>2.050061540726544E-2</v>
      </c>
      <c r="M34" s="89">
        <f>COUNTA(C34:F35)</f>
        <v>8</v>
      </c>
      <c r="R34" s="3"/>
      <c r="S34" s="3"/>
    </row>
    <row r="35" spans="1:22" s="1" customFormat="1" ht="15">
      <c r="A35" s="291"/>
      <c r="B35" s="292"/>
      <c r="C35" s="157">
        <f t="shared" si="0"/>
        <v>0.22561031986527361</v>
      </c>
      <c r="D35" s="70">
        <f t="shared" si="0"/>
        <v>0.21111628108802988</v>
      </c>
      <c r="E35" s="156">
        <f t="shared" si="0"/>
        <v>0.10332477645895896</v>
      </c>
      <c r="F35" s="155">
        <f t="shared" si="0"/>
        <v>0.108421595423221</v>
      </c>
      <c r="G35" s="3"/>
      <c r="H35" s="109"/>
      <c r="I35" s="154"/>
      <c r="J35" s="153"/>
      <c r="K35" s="152"/>
      <c r="L35" s="151"/>
      <c r="M35" s="150"/>
      <c r="R35" s="3"/>
      <c r="S35" s="3"/>
    </row>
    <row r="36" spans="1:22" s="1" customFormat="1" ht="15">
      <c r="A36" s="254" t="s">
        <v>33</v>
      </c>
      <c r="B36" s="289"/>
      <c r="C36" s="81">
        <f t="shared" si="0"/>
        <v>0.2889476222789637</v>
      </c>
      <c r="D36" s="149">
        <f t="shared" si="0"/>
        <v>0.15730184838046374</v>
      </c>
      <c r="E36" s="148">
        <f t="shared" si="0"/>
        <v>0.15542205590715777</v>
      </c>
      <c r="F36" s="147">
        <f t="shared" si="0"/>
        <v>0.15913926625917055</v>
      </c>
      <c r="G36" s="3"/>
      <c r="H36" s="106" t="s">
        <v>32</v>
      </c>
      <c r="I36" s="114">
        <f>K36/K$34*100</f>
        <v>153.2104816904772</v>
      </c>
      <c r="J36" s="115">
        <f>L36/K$34*100</f>
        <v>23.993671546568748</v>
      </c>
      <c r="K36" s="22">
        <f>AVERAGE(C36:F37)</f>
        <v>0.20496680713270587</v>
      </c>
      <c r="L36" s="146">
        <f>STDEV(C36:F37)/SQRT(M36)</f>
        <v>3.2099019558116317E-2</v>
      </c>
      <c r="M36" s="89">
        <f>COUNTA(C36:F37)</f>
        <v>8</v>
      </c>
      <c r="R36" s="3"/>
      <c r="S36" s="3"/>
    </row>
    <row r="37" spans="1:22" s="1" customFormat="1" ht="15">
      <c r="A37" s="259"/>
      <c r="B37" s="290"/>
      <c r="C37" s="80">
        <f t="shared" si="0"/>
        <v>0.24963801654435308</v>
      </c>
      <c r="D37" s="51">
        <f t="shared" si="0"/>
        <v>0.37355454518877951</v>
      </c>
      <c r="E37" s="159">
        <f t="shared" si="0"/>
        <v>0.15537295022922426</v>
      </c>
      <c r="F37" s="158">
        <f t="shared" si="0"/>
        <v>0.10035815227353434</v>
      </c>
      <c r="G37" s="3"/>
      <c r="H37" s="109"/>
      <c r="I37" s="154"/>
      <c r="J37" s="153"/>
      <c r="K37" s="152"/>
      <c r="L37" s="151"/>
      <c r="M37" s="150"/>
      <c r="R37" s="3"/>
      <c r="S37" s="3"/>
    </row>
    <row r="38" spans="1:22" s="1" customFormat="1" ht="15">
      <c r="A38" s="254" t="s">
        <v>31</v>
      </c>
      <c r="B38" s="289"/>
      <c r="C38" s="81">
        <f t="shared" si="0"/>
        <v>0.53802785899681582</v>
      </c>
      <c r="D38" s="149">
        <f t="shared" si="0"/>
        <v>0.39580286801663561</v>
      </c>
      <c r="E38" s="148">
        <f t="shared" si="0"/>
        <v>0.24682487477553228</v>
      </c>
      <c r="F38" s="147">
        <f t="shared" si="0"/>
        <v>0.19558415172487445</v>
      </c>
      <c r="G38" s="11"/>
      <c r="H38" s="106" t="s">
        <v>30</v>
      </c>
      <c r="I38" s="114">
        <f>K38/K$34*100</f>
        <v>224.47122635853268</v>
      </c>
      <c r="J38" s="115">
        <f>L38/K$34*100</f>
        <v>32.372813173280541</v>
      </c>
      <c r="K38" s="22">
        <f>AVERAGE(C38:F39)</f>
        <v>0.30030028006061044</v>
      </c>
      <c r="L38" s="146">
        <f>STDEV(C38:F39)/SQRT(M38)</f>
        <v>4.3308735021380287E-2</v>
      </c>
      <c r="M38" s="89">
        <f>COUNTA(C38:F39)</f>
        <v>8</v>
      </c>
      <c r="R38" s="3"/>
      <c r="S38" s="3"/>
    </row>
    <row r="39" spans="1:22" s="1" customFormat="1" ht="15">
      <c r="A39" s="291"/>
      <c r="B39" s="292"/>
      <c r="C39" s="157">
        <f t="shared" si="0"/>
        <v>0.26735699601664592</v>
      </c>
      <c r="D39" s="70">
        <f t="shared" si="0"/>
        <v>0.36173539386177178</v>
      </c>
      <c r="E39" s="156">
        <f t="shared" si="0"/>
        <v>0.19710061945467081</v>
      </c>
      <c r="F39" s="155">
        <f t="shared" si="0"/>
        <v>0.1999694776379364</v>
      </c>
      <c r="G39" s="11"/>
      <c r="H39" s="109"/>
      <c r="I39" s="154"/>
      <c r="J39" s="153"/>
      <c r="K39" s="152"/>
      <c r="L39" s="151"/>
      <c r="M39" s="150"/>
      <c r="R39" s="3"/>
      <c r="S39" s="3"/>
    </row>
    <row r="40" spans="1:22" s="1" customFormat="1" ht="15">
      <c r="A40" s="285" t="s">
        <v>29</v>
      </c>
      <c r="B40" s="286"/>
      <c r="C40" s="81">
        <f t="shared" si="0"/>
        <v>0.79845927291517549</v>
      </c>
      <c r="D40" s="149">
        <f t="shared" si="0"/>
        <v>0.71563972085443905</v>
      </c>
      <c r="E40" s="148">
        <f t="shared" si="0"/>
        <v>0.27242820297025849</v>
      </c>
      <c r="F40" s="147">
        <f t="shared" si="0"/>
        <v>0.23339727666264853</v>
      </c>
      <c r="G40" s="3"/>
      <c r="H40" s="106" t="s">
        <v>28</v>
      </c>
      <c r="I40" s="114">
        <f>K40/K$34*100</f>
        <v>352.04889400424599</v>
      </c>
      <c r="J40" s="115">
        <f>L40/K$34*100</f>
        <v>63.986343076557816</v>
      </c>
      <c r="K40" s="22">
        <f>AVERAGE(C40:F41)</f>
        <v>0.4709752032790307</v>
      </c>
      <c r="L40" s="146">
        <f>STDEV(C40:F41)/SQRT(M40)</f>
        <v>8.5601691841134295E-2</v>
      </c>
      <c r="M40" s="89">
        <f>COUNTA(C40:F41)</f>
        <v>8</v>
      </c>
      <c r="R40" s="3"/>
      <c r="S40" s="3"/>
      <c r="T40" s="3"/>
      <c r="U40" s="3"/>
      <c r="V40" s="3"/>
    </row>
    <row r="41" spans="1:22" s="1" customFormat="1" ht="15">
      <c r="A41" s="293"/>
      <c r="B41" s="294"/>
      <c r="C41" s="157">
        <f t="shared" si="0"/>
        <v>0.49223701553515653</v>
      </c>
      <c r="D41" s="70">
        <f t="shared" si="0"/>
        <v>0.72244580628219868</v>
      </c>
      <c r="E41" s="156">
        <f t="shared" si="0"/>
        <v>0.2751809328566639</v>
      </c>
      <c r="F41" s="155">
        <f t="shared" si="0"/>
        <v>0.25801339815570445</v>
      </c>
      <c r="G41" s="3"/>
      <c r="H41" s="109"/>
      <c r="I41" s="154"/>
      <c r="J41" s="153"/>
      <c r="K41" s="152"/>
      <c r="L41" s="151"/>
      <c r="M41" s="150"/>
      <c r="R41" s="3"/>
      <c r="S41" s="3"/>
      <c r="T41" s="3"/>
      <c r="U41" s="3"/>
      <c r="V41" s="3"/>
    </row>
    <row r="42" spans="1:22" s="1" customFormat="1" ht="15">
      <c r="A42" s="285" t="s">
        <v>27</v>
      </c>
      <c r="B42" s="286"/>
      <c r="C42" s="81">
        <f t="shared" si="0"/>
        <v>1.0391371646460037</v>
      </c>
      <c r="D42" s="149">
        <f t="shared" si="0"/>
        <v>0.71777035064354233</v>
      </c>
      <c r="E42" s="148">
        <f t="shared" si="0"/>
        <v>0.33070830440803306</v>
      </c>
      <c r="F42" s="147">
        <f t="shared" si="0"/>
        <v>0.31093603947279269</v>
      </c>
      <c r="G42" s="3"/>
      <c r="H42" s="106" t="s">
        <v>26</v>
      </c>
      <c r="I42" s="114">
        <f>K42/K$34*100</f>
        <v>387.42638083138144</v>
      </c>
      <c r="J42" s="115">
        <f>L42/K$34*100</f>
        <v>74.646140683497748</v>
      </c>
      <c r="K42" s="22">
        <f>AVERAGE(C41:F42)</f>
        <v>0.51830362650001194</v>
      </c>
      <c r="L42" s="146">
        <f>STDEV(C41:F42)/SQRT(M42)</f>
        <v>9.9862496037216503E-2</v>
      </c>
      <c r="M42" s="89">
        <f>COUNTA(C41:F42)</f>
        <v>8</v>
      </c>
      <c r="R42" s="3"/>
      <c r="S42" s="3"/>
      <c r="T42" s="3"/>
      <c r="U42" s="3"/>
      <c r="V42" s="3"/>
    </row>
    <row r="43" spans="1:22" s="1" customFormat="1" ht="15.75" thickBot="1">
      <c r="A43" s="295"/>
      <c r="B43" s="296"/>
      <c r="C43" s="145">
        <f t="shared" si="0"/>
        <v>0.40270621921635857</v>
      </c>
      <c r="D43" s="144">
        <f t="shared" si="0"/>
        <v>0.64136432126936582</v>
      </c>
      <c r="E43" s="143">
        <f t="shared" si="0"/>
        <v>0.33739098706114801</v>
      </c>
      <c r="F43" s="142">
        <f t="shared" si="0"/>
        <v>0.20364565375589089</v>
      </c>
      <c r="G43" s="3"/>
      <c r="H43" s="107"/>
      <c r="I43" s="141"/>
      <c r="J43" s="140"/>
      <c r="K43" s="139"/>
      <c r="L43" s="138"/>
      <c r="M43" s="137"/>
      <c r="S43" s="3"/>
      <c r="T43" s="3"/>
      <c r="U43" s="3"/>
      <c r="V43" s="3"/>
    </row>
    <row r="44" spans="1:22" s="1" customFormat="1" ht="15.75" thickTop="1">
      <c r="A44" s="13"/>
      <c r="B44" s="13"/>
      <c r="C44" s="132"/>
      <c r="D44" s="132"/>
      <c r="E44" s="132"/>
      <c r="F44" s="132"/>
      <c r="G44" s="3"/>
      <c r="H44" s="3"/>
      <c r="I44" s="132"/>
      <c r="J44" s="132"/>
      <c r="K44" s="132"/>
      <c r="L44" s="132"/>
      <c r="M44" s="132"/>
      <c r="N44" s="132"/>
      <c r="O44" s="132"/>
      <c r="P44" s="132"/>
      <c r="Q44" s="132"/>
      <c r="S44" s="3"/>
      <c r="T44" s="3"/>
      <c r="U44" s="3"/>
      <c r="V44" s="3"/>
    </row>
    <row r="45" spans="1:22" s="1" customFormat="1" ht="15">
      <c r="A45" s="13"/>
      <c r="B45" s="13"/>
      <c r="C45" s="132"/>
      <c r="D45" s="132"/>
      <c r="E45" s="132"/>
      <c r="F45" s="132"/>
      <c r="G45" s="3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S45" s="3"/>
      <c r="T45" s="3"/>
      <c r="U45" s="3"/>
      <c r="V45" s="3"/>
    </row>
    <row r="46" spans="1:22" ht="15" customHeight="1">
      <c r="A46" s="132"/>
      <c r="B46" s="132"/>
      <c r="C46" s="132"/>
      <c r="D46" s="132"/>
      <c r="E46"/>
      <c r="F46" s="3"/>
      <c r="G46" s="3"/>
      <c r="H46" s="3"/>
      <c r="I46" s="3"/>
      <c r="J46"/>
    </row>
    <row r="47" spans="1:22" ht="15" customHeight="1">
      <c r="C47"/>
      <c r="D47"/>
      <c r="E47"/>
      <c r="F47" s="3"/>
      <c r="G47" s="3"/>
      <c r="H47" s="3"/>
      <c r="I47" s="3"/>
      <c r="J47"/>
    </row>
    <row r="48" spans="1:22" ht="15" customHeight="1">
      <c r="C48"/>
      <c r="D48"/>
      <c r="E48"/>
      <c r="F48" s="3"/>
      <c r="G48" s="3"/>
      <c r="H48" s="3"/>
      <c r="I48" s="3"/>
      <c r="J48"/>
    </row>
    <row r="49" spans="1:10" ht="15" customHeight="1">
      <c r="C49"/>
      <c r="D49"/>
      <c r="E49"/>
      <c r="F49" s="3"/>
      <c r="G49" s="3"/>
      <c r="H49" s="3"/>
      <c r="I49" s="3"/>
      <c r="J49"/>
    </row>
    <row r="50" spans="1:10" ht="15" customHeight="1">
      <c r="C50"/>
      <c r="D50"/>
      <c r="E50"/>
      <c r="F50" s="3"/>
      <c r="G50" s="3"/>
      <c r="H50" s="3"/>
      <c r="I50" s="3"/>
      <c r="J50"/>
    </row>
    <row r="51" spans="1:10" ht="15" customHeight="1">
      <c r="C51"/>
      <c r="D51"/>
      <c r="E51"/>
      <c r="F51" s="3"/>
      <c r="G51" s="3"/>
      <c r="H51" s="3"/>
      <c r="I51" s="3"/>
      <c r="J51"/>
    </row>
    <row r="52" spans="1:10" ht="15" customHeight="1">
      <c r="C52"/>
      <c r="D52"/>
      <c r="E52"/>
      <c r="F52" s="3"/>
      <c r="G52" s="3"/>
      <c r="H52" s="3"/>
      <c r="I52" s="3"/>
      <c r="J52"/>
    </row>
    <row r="53" spans="1:10" ht="15" customHeight="1">
      <c r="C53"/>
      <c r="D53"/>
      <c r="E53"/>
      <c r="F53" s="3"/>
      <c r="G53" s="3"/>
      <c r="H53" s="3"/>
      <c r="I53" s="3"/>
      <c r="J53"/>
    </row>
    <row r="54" spans="1:10" ht="15" customHeight="1">
      <c r="C54"/>
      <c r="D54"/>
      <c r="E54"/>
      <c r="F54"/>
      <c r="I54"/>
      <c r="J54"/>
    </row>
    <row r="55" spans="1:10" ht="15" customHeight="1">
      <c r="C55"/>
      <c r="D55"/>
      <c r="E55" s="3"/>
      <c r="F55"/>
      <c r="I55"/>
      <c r="J55"/>
    </row>
    <row r="56" spans="1:10" ht="15" customHeight="1">
      <c r="A56" s="3"/>
      <c r="B56" s="3"/>
      <c r="C56" s="3"/>
      <c r="D56" s="3"/>
      <c r="E56" s="3"/>
      <c r="F56"/>
      <c r="I56"/>
      <c r="J56"/>
    </row>
    <row r="57" spans="1:10" ht="15" customHeight="1">
      <c r="C57"/>
      <c r="D57" s="3"/>
      <c r="E57" s="3"/>
      <c r="F57"/>
      <c r="I57"/>
      <c r="J57"/>
    </row>
    <row r="58" spans="1:10" ht="15">
      <c r="C58"/>
      <c r="D58" s="3"/>
      <c r="E58" s="3"/>
      <c r="F58" s="3"/>
      <c r="G58" s="3"/>
      <c r="I58"/>
      <c r="J58"/>
    </row>
    <row r="59" spans="1:10" ht="15">
      <c r="A59" s="3"/>
      <c r="B59" s="3"/>
      <c r="C59" s="3"/>
      <c r="D59" s="3"/>
      <c r="E59" s="3"/>
      <c r="F59" s="3"/>
      <c r="G59" s="3"/>
      <c r="I59"/>
      <c r="J59"/>
    </row>
    <row r="60" spans="1:10" ht="15">
      <c r="A60" s="3"/>
      <c r="B60" s="3"/>
      <c r="C60" s="3"/>
      <c r="D60" s="3"/>
      <c r="E60" s="3"/>
      <c r="F60" s="3"/>
      <c r="G60" s="3"/>
      <c r="I60"/>
      <c r="J60"/>
    </row>
    <row r="61" spans="1:10" ht="15">
      <c r="A61" s="3"/>
      <c r="B61" s="3"/>
      <c r="C61" s="3"/>
      <c r="D61" s="3"/>
      <c r="E61" s="3"/>
      <c r="F61" s="3"/>
      <c r="G61" s="3"/>
      <c r="I61"/>
      <c r="J61"/>
    </row>
    <row r="62" spans="1:10" ht="15">
      <c r="A62" s="3"/>
      <c r="B62" s="3"/>
      <c r="C62" s="3"/>
      <c r="D62" s="3"/>
      <c r="E62" s="3"/>
      <c r="F62" s="3"/>
      <c r="G62" s="3"/>
      <c r="I62"/>
      <c r="J62"/>
    </row>
    <row r="63" spans="1:10" ht="15">
      <c r="A63" s="3"/>
      <c r="B63" s="3"/>
      <c r="C63" s="3"/>
      <c r="D63" s="3"/>
      <c r="E63" s="3"/>
      <c r="F63" s="3"/>
      <c r="G63" s="3"/>
      <c r="I63"/>
      <c r="J63"/>
    </row>
    <row r="64" spans="1:10" ht="15">
      <c r="A64" s="3"/>
      <c r="B64" s="3"/>
      <c r="C64" s="3"/>
      <c r="D64" s="3"/>
      <c r="E64" s="3"/>
      <c r="F64" s="3"/>
      <c r="G64" s="3"/>
      <c r="I64"/>
      <c r="J64"/>
    </row>
    <row r="65" spans="1:10" ht="15">
      <c r="A65" s="3"/>
      <c r="B65" s="3"/>
      <c r="C65" s="3"/>
      <c r="D65" s="3"/>
      <c r="E65" s="3"/>
      <c r="F65" s="3"/>
      <c r="G65" s="3"/>
      <c r="I65"/>
      <c r="J65"/>
    </row>
    <row r="66" spans="1:10" ht="15">
      <c r="A66" s="3"/>
      <c r="B66" s="3"/>
      <c r="C66" s="3"/>
      <c r="D66" s="3"/>
      <c r="E66" s="3"/>
      <c r="F66" s="3"/>
      <c r="G66" s="3"/>
      <c r="I66"/>
      <c r="J66"/>
    </row>
    <row r="67" spans="1:10" ht="14.25" customHeight="1">
      <c r="A67" s="3"/>
      <c r="B67" s="3"/>
      <c r="C67" s="3"/>
      <c r="D67" s="3"/>
      <c r="E67" s="3"/>
      <c r="F67" s="3"/>
      <c r="G67" s="3"/>
      <c r="I67"/>
      <c r="J67"/>
    </row>
    <row r="68" spans="1:10" ht="15">
      <c r="A68" s="3"/>
      <c r="B68" s="3"/>
      <c r="C68" s="3"/>
      <c r="D68" s="3"/>
      <c r="E68" s="3"/>
      <c r="F68" s="3"/>
      <c r="G68" s="3"/>
      <c r="I68"/>
      <c r="J68"/>
    </row>
    <row r="69" spans="1:10" ht="15">
      <c r="A69" s="3"/>
      <c r="B69" s="3"/>
      <c r="C69" s="3"/>
      <c r="D69" s="3"/>
      <c r="E69" s="3"/>
      <c r="F69" s="3"/>
      <c r="G69" s="3"/>
      <c r="I69"/>
      <c r="J69"/>
    </row>
    <row r="70" spans="1:10" ht="15">
      <c r="A70" s="3"/>
      <c r="B70" s="3"/>
      <c r="C70" s="6"/>
      <c r="D70" s="6"/>
      <c r="E70" s="7"/>
      <c r="F70" s="3"/>
      <c r="G70" s="3"/>
      <c r="I70"/>
      <c r="J70"/>
    </row>
    <row r="71" spans="1:10" ht="15">
      <c r="A71" s="3"/>
      <c r="B71" s="3"/>
      <c r="C71" s="6"/>
      <c r="D71" s="6"/>
      <c r="E71" s="7"/>
      <c r="F71" s="3"/>
      <c r="G71" s="3"/>
      <c r="I71"/>
      <c r="J71"/>
    </row>
    <row r="72" spans="1:10" ht="15">
      <c r="A72" s="6"/>
      <c r="B72" s="3"/>
      <c r="C72" s="6"/>
      <c r="D72" s="6"/>
      <c r="E72" s="7"/>
      <c r="F72" s="3"/>
      <c r="G72" s="3"/>
      <c r="I72"/>
      <c r="J72"/>
    </row>
    <row r="73" spans="1:10" ht="15">
      <c r="A73" s="6"/>
      <c r="B73" s="6"/>
      <c r="C73" s="4"/>
      <c r="D73" s="4"/>
      <c r="E73" s="5"/>
      <c r="F73" s="8"/>
      <c r="G73" s="3"/>
      <c r="I73"/>
      <c r="J73"/>
    </row>
    <row r="74" spans="1:10" ht="15">
      <c r="A74" s="6"/>
      <c r="B74" s="6"/>
      <c r="C74"/>
      <c r="D74"/>
      <c r="E74"/>
      <c r="F74" s="8"/>
      <c r="G74" s="3"/>
      <c r="I74"/>
      <c r="J74"/>
    </row>
    <row r="75" spans="1:10" ht="15">
      <c r="A75" s="4"/>
      <c r="B75" s="6"/>
      <c r="C75"/>
      <c r="D75"/>
      <c r="E75"/>
      <c r="F75" s="8"/>
      <c r="G75" s="3"/>
      <c r="I75"/>
      <c r="J75"/>
    </row>
    <row r="76" spans="1:10" ht="15">
      <c r="B76" s="4"/>
      <c r="C76"/>
      <c r="D76"/>
      <c r="E76"/>
      <c r="F76" s="3"/>
      <c r="G76" s="3"/>
      <c r="I76"/>
      <c r="J76"/>
    </row>
    <row r="77" spans="1:10">
      <c r="C77"/>
      <c r="D77"/>
      <c r="E77"/>
      <c r="F77"/>
      <c r="I77"/>
      <c r="J77"/>
    </row>
    <row r="78" spans="1:10">
      <c r="C78"/>
      <c r="D78"/>
      <c r="E78"/>
      <c r="F78"/>
      <c r="I78"/>
      <c r="J78"/>
    </row>
    <row r="79" spans="1:10">
      <c r="C79"/>
      <c r="D79"/>
      <c r="E79"/>
      <c r="F79"/>
      <c r="I79"/>
      <c r="J79"/>
    </row>
    <row r="80" spans="1:10">
      <c r="C80"/>
      <c r="D80"/>
      <c r="E80"/>
      <c r="F80"/>
      <c r="I80"/>
      <c r="J80"/>
    </row>
    <row r="81" spans="3:10">
      <c r="C81"/>
      <c r="D81"/>
      <c r="E81"/>
      <c r="F81"/>
      <c r="I81"/>
      <c r="J81"/>
    </row>
    <row r="82" spans="3:10">
      <c r="C82"/>
      <c r="D82"/>
      <c r="E82"/>
      <c r="F82"/>
      <c r="I82"/>
      <c r="J82"/>
    </row>
    <row r="83" spans="3:10">
      <c r="C83"/>
      <c r="D83"/>
      <c r="E83"/>
      <c r="F83"/>
      <c r="I83"/>
      <c r="J83"/>
    </row>
    <row r="84" spans="3:10">
      <c r="C84"/>
      <c r="D84"/>
      <c r="E84"/>
      <c r="F84"/>
      <c r="I84"/>
      <c r="J84"/>
    </row>
    <row r="85" spans="3:10">
      <c r="C85"/>
      <c r="D85"/>
      <c r="E85"/>
      <c r="F85"/>
      <c r="I85"/>
      <c r="J85"/>
    </row>
    <row r="86" spans="3:10">
      <c r="C86"/>
      <c r="D86"/>
      <c r="E86"/>
      <c r="F86"/>
      <c r="I86"/>
      <c r="J86"/>
    </row>
    <row r="87" spans="3:10">
      <c r="C87"/>
      <c r="D87"/>
      <c r="E87"/>
      <c r="F87"/>
      <c r="I87"/>
      <c r="J87"/>
    </row>
    <row r="88" spans="3:10">
      <c r="C88"/>
      <c r="D88"/>
      <c r="E88"/>
      <c r="F88"/>
      <c r="I88"/>
      <c r="J88"/>
    </row>
    <row r="89" spans="3:10">
      <c r="C89"/>
      <c r="D89"/>
      <c r="E89"/>
      <c r="F89"/>
      <c r="I89"/>
      <c r="J89"/>
    </row>
    <row r="90" spans="3:10">
      <c r="C90"/>
      <c r="D90"/>
      <c r="E90"/>
      <c r="F90"/>
      <c r="I90"/>
      <c r="J90"/>
    </row>
    <row r="91" spans="3:10">
      <c r="C91"/>
      <c r="D91"/>
      <c r="E91"/>
      <c r="F91"/>
      <c r="I91"/>
      <c r="J91"/>
    </row>
    <row r="92" spans="3:10">
      <c r="C92"/>
      <c r="D92"/>
      <c r="E92"/>
      <c r="F92"/>
      <c r="I92"/>
      <c r="J92"/>
    </row>
    <row r="93" spans="3:10">
      <c r="C93"/>
      <c r="D93"/>
      <c r="E93"/>
      <c r="F93"/>
      <c r="I93"/>
      <c r="J93"/>
    </row>
    <row r="94" spans="3:10">
      <c r="C94"/>
      <c r="D94"/>
      <c r="E94"/>
      <c r="F94"/>
      <c r="I94"/>
      <c r="J94"/>
    </row>
    <row r="95" spans="3:10">
      <c r="C95"/>
      <c r="D95"/>
      <c r="E95"/>
      <c r="F95"/>
      <c r="I95"/>
      <c r="J95"/>
    </row>
    <row r="96" spans="3:10">
      <c r="C96"/>
      <c r="D96"/>
      <c r="E96"/>
      <c r="F96"/>
      <c r="I96"/>
      <c r="J96"/>
    </row>
    <row r="97" spans="3:11">
      <c r="C97"/>
      <c r="D97"/>
      <c r="E97"/>
      <c r="F97"/>
      <c r="I97"/>
      <c r="J97"/>
    </row>
    <row r="98" spans="3:11">
      <c r="C98"/>
      <c r="D98"/>
      <c r="E98"/>
      <c r="F98"/>
      <c r="I98"/>
      <c r="J98"/>
    </row>
    <row r="99" spans="3:11">
      <c r="C99"/>
      <c r="D99"/>
      <c r="E99"/>
      <c r="F99"/>
      <c r="I99"/>
      <c r="J99"/>
    </row>
    <row r="100" spans="3:11">
      <c r="C100"/>
      <c r="D100"/>
      <c r="E100"/>
      <c r="F100"/>
      <c r="I100"/>
      <c r="J100"/>
    </row>
    <row r="101" spans="3:11">
      <c r="C101"/>
      <c r="D101"/>
      <c r="E101"/>
      <c r="F101"/>
      <c r="I101"/>
      <c r="J101"/>
    </row>
    <row r="102" spans="3:11">
      <c r="C102"/>
      <c r="D102"/>
      <c r="E102"/>
      <c r="F102"/>
      <c r="I102"/>
      <c r="J102"/>
    </row>
    <row r="103" spans="3:11">
      <c r="C103"/>
      <c r="D103"/>
      <c r="E103"/>
      <c r="F103"/>
      <c r="I103"/>
      <c r="J103"/>
    </row>
    <row r="104" spans="3:11" ht="15">
      <c r="G104" s="10"/>
      <c r="H104" s="10"/>
      <c r="I104" s="14"/>
      <c r="J104" s="9"/>
      <c r="K104" s="3"/>
    </row>
    <row r="105" spans="3:11" ht="15">
      <c r="H105" s="10"/>
      <c r="I105" s="14"/>
      <c r="J105" s="9"/>
      <c r="K105" s="3"/>
    </row>
    <row r="106" spans="3:11" ht="15">
      <c r="H106" s="10"/>
      <c r="I106" s="14"/>
      <c r="J106" s="9"/>
      <c r="K106" s="3"/>
    </row>
    <row r="107" spans="3:11" ht="15">
      <c r="H107" s="10"/>
      <c r="I107" s="14"/>
      <c r="J107" s="9"/>
      <c r="K107" s="3"/>
    </row>
    <row r="108" spans="3:11" ht="15">
      <c r="H108" s="10"/>
    </row>
  </sheetData>
  <mergeCells count="30">
    <mergeCell ref="A4:B5"/>
    <mergeCell ref="A36:B37"/>
    <mergeCell ref="A34:B35"/>
    <mergeCell ref="C2:F2"/>
    <mergeCell ref="C1:F1"/>
    <mergeCell ref="A38:B39"/>
    <mergeCell ref="A40:B41"/>
    <mergeCell ref="A42:B43"/>
    <mergeCell ref="A21:B22"/>
    <mergeCell ref="A23:B24"/>
    <mergeCell ref="A1:B2"/>
    <mergeCell ref="A6:B7"/>
    <mergeCell ref="A8:B9"/>
    <mergeCell ref="A10:B11"/>
    <mergeCell ref="A12:B13"/>
    <mergeCell ref="A3:B3"/>
    <mergeCell ref="I32:L32"/>
    <mergeCell ref="H32:H33"/>
    <mergeCell ref="M32:M33"/>
    <mergeCell ref="A16:B17"/>
    <mergeCell ref="C16:F16"/>
    <mergeCell ref="C17:F17"/>
    <mergeCell ref="C31:F31"/>
    <mergeCell ref="C32:F32"/>
    <mergeCell ref="A31:B32"/>
    <mergeCell ref="A25:B26"/>
    <mergeCell ref="A27:B28"/>
    <mergeCell ref="A33:B33"/>
    <mergeCell ref="A18:B18"/>
    <mergeCell ref="A19:B20"/>
  </mergeCells>
  <phoneticPr fontId="1"/>
  <pageMargins left="0.39370078740157483" right="0.15748031496062992" top="0.78740157480314965" bottom="0.39370078740157483" header="0.55118110236220474" footer="0.43307086614173229"/>
  <pageSetup paperSize="9" scale="70" orientation="landscape" cellComments="asDisplayed" horizontalDpi="4294967292" verticalDpi="4294967292" r:id="rId1"/>
  <headerFooter alignWithMargins="0">
    <oddHeader>&amp;C&amp;18ETによる培養アストロサイトのVEGF 発現　　(Dose-Response)&amp;R&amp;10&amp;P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10A21-5DF6-462C-A1CF-94368DD317F8}">
  <sheetPr>
    <tabColor theme="8" tint="0.79998168889431442"/>
  </sheetPr>
  <dimension ref="A1:V108"/>
  <sheetViews>
    <sheetView topLeftCell="A25" zoomScaleNormal="100" zoomScaleSheetLayoutView="70" workbookViewId="0">
      <selection activeCell="J54" sqref="J54"/>
    </sheetView>
  </sheetViews>
  <sheetFormatPr defaultColWidth="11" defaultRowHeight="14.25"/>
  <cols>
    <col min="1" max="1" width="8.625" customWidth="1"/>
    <col min="2" max="2" width="15.375" customWidth="1"/>
    <col min="3" max="4" width="9" style="1" customWidth="1"/>
    <col min="5" max="6" width="9.875" style="1" customWidth="1"/>
    <col min="7" max="8" width="9.875" customWidth="1"/>
    <col min="9" max="9" width="11.25" style="2" customWidth="1"/>
    <col min="10" max="10" width="11.875" style="2" customWidth="1"/>
    <col min="11" max="11" width="9.875" customWidth="1"/>
    <col min="12" max="12" width="9.125" customWidth="1"/>
    <col min="13" max="13" width="8.625" customWidth="1"/>
    <col min="14" max="14" width="11.875" customWidth="1"/>
    <col min="15" max="20" width="8.625" customWidth="1"/>
    <col min="21" max="21" width="3.625" customWidth="1"/>
    <col min="22" max="23" width="6.625" customWidth="1"/>
    <col min="24" max="24" width="11" customWidth="1"/>
    <col min="25" max="25" width="8.125" customWidth="1"/>
  </cols>
  <sheetData>
    <row r="1" spans="1:22" s="1" customFormat="1" ht="28.5" customHeight="1" thickTop="1" thickBot="1">
      <c r="A1" s="276" t="s">
        <v>7</v>
      </c>
      <c r="B1" s="277"/>
      <c r="C1" s="261" t="s">
        <v>45</v>
      </c>
      <c r="D1" s="262"/>
      <c r="E1" s="280"/>
      <c r="F1" s="281"/>
      <c r="G1" s="132"/>
      <c r="H1" s="13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2" s="1" customFormat="1" ht="16.5" customHeight="1" thickTop="1" thickBot="1">
      <c r="A2" s="278"/>
      <c r="B2" s="279"/>
      <c r="C2" s="282" t="s">
        <v>12</v>
      </c>
      <c r="D2" s="283"/>
      <c r="E2" s="283"/>
      <c r="F2" s="284"/>
      <c r="G2" s="3"/>
      <c r="H2" s="3"/>
      <c r="I2" s="3"/>
      <c r="J2" s="3"/>
      <c r="K2" s="3"/>
      <c r="L2" s="3"/>
      <c r="M2" s="3"/>
      <c r="N2" s="3"/>
      <c r="O2" s="3"/>
      <c r="P2" s="132"/>
      <c r="Q2" s="132"/>
    </row>
    <row r="3" spans="1:22" s="1" customFormat="1" ht="34.5" customHeight="1" thickTop="1" thickBot="1">
      <c r="A3" s="297" t="s">
        <v>41</v>
      </c>
      <c r="B3" s="298"/>
      <c r="C3" s="162" t="s">
        <v>40</v>
      </c>
      <c r="D3" s="187" t="s">
        <v>39</v>
      </c>
      <c r="E3" s="161" t="s">
        <v>38</v>
      </c>
      <c r="F3" s="48" t="s">
        <v>37</v>
      </c>
      <c r="G3" s="3"/>
      <c r="H3" s="3"/>
      <c r="I3" s="3"/>
      <c r="J3" s="3"/>
      <c r="K3" s="3"/>
      <c r="L3" s="3"/>
      <c r="M3" s="3"/>
      <c r="N3" s="3"/>
      <c r="O3" s="3"/>
      <c r="P3" s="132"/>
      <c r="Q3" s="132"/>
    </row>
    <row r="4" spans="1:22" s="1" customFormat="1" ht="15.75" thickTop="1">
      <c r="A4" s="267" t="s">
        <v>34</v>
      </c>
      <c r="B4" s="299"/>
      <c r="C4" s="186">
        <v>78166761855.251572</v>
      </c>
      <c r="D4" s="170">
        <v>86552068869.603867</v>
      </c>
      <c r="E4" s="185">
        <v>87936922271.599152</v>
      </c>
      <c r="F4" s="181">
        <v>65542225640.581161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2" s="1" customFormat="1" ht="15">
      <c r="A5" s="259"/>
      <c r="B5" s="290"/>
      <c r="C5" s="173">
        <v>92448969738.699768</v>
      </c>
      <c r="D5" s="172">
        <v>99571067067.485214</v>
      </c>
      <c r="E5" s="184">
        <v>85570208441.257797</v>
      </c>
      <c r="F5" s="183">
        <v>81809294600.951385</v>
      </c>
      <c r="G5" s="3"/>
      <c r="H5" s="3"/>
      <c r="I5" s="3"/>
      <c r="J5" s="3"/>
      <c r="K5" s="9"/>
      <c r="L5" s="9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1" customFormat="1" ht="15">
      <c r="A6" s="254" t="s">
        <v>33</v>
      </c>
      <c r="B6" s="289"/>
      <c r="C6" s="169">
        <v>87908426854.29895</v>
      </c>
      <c r="D6" s="168">
        <v>88848632244.696381</v>
      </c>
      <c r="E6" s="180">
        <v>93665447310.448227</v>
      </c>
      <c r="F6" s="179">
        <v>93069768017.553223</v>
      </c>
      <c r="G6" s="3"/>
      <c r="H6" s="3"/>
      <c r="I6" s="3"/>
      <c r="J6" s="3"/>
      <c r="K6" s="9"/>
      <c r="L6" s="9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1" customFormat="1" ht="15">
      <c r="A7" s="259"/>
      <c r="B7" s="290"/>
      <c r="C7" s="173">
        <v>108105648263.64156</v>
      </c>
      <c r="D7" s="172">
        <v>98518897315.575851</v>
      </c>
      <c r="E7" s="184">
        <v>78018305940.103806</v>
      </c>
      <c r="F7" s="183">
        <v>84030963820.511459</v>
      </c>
      <c r="G7" s="3"/>
      <c r="H7" s="3"/>
      <c r="I7" s="3"/>
      <c r="J7" s="3"/>
      <c r="K7" s="9"/>
      <c r="L7" s="9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1" customFormat="1" ht="15">
      <c r="A8" s="254" t="s">
        <v>31</v>
      </c>
      <c r="B8" s="289"/>
      <c r="C8" s="169">
        <v>99136669406.713257</v>
      </c>
      <c r="D8" s="168">
        <v>110438327903.67749</v>
      </c>
      <c r="E8" s="180">
        <v>87393149952.24501</v>
      </c>
      <c r="F8" s="179">
        <v>82536812024.344986</v>
      </c>
      <c r="G8" s="3"/>
      <c r="H8" s="3"/>
      <c r="I8" s="3"/>
      <c r="J8" s="3"/>
      <c r="K8" s="9"/>
      <c r="L8" s="9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1" customFormat="1" ht="15">
      <c r="A9" s="259"/>
      <c r="B9" s="290"/>
      <c r="C9" s="171">
        <v>101112201126.85774</v>
      </c>
      <c r="D9" s="170">
        <v>99960628139.035385</v>
      </c>
      <c r="E9" s="182">
        <v>80308649730.057678</v>
      </c>
      <c r="F9" s="181">
        <v>75615877602.01976</v>
      </c>
      <c r="G9" s="3"/>
      <c r="H9" s="3"/>
      <c r="I9" s="3"/>
      <c r="J9" s="3"/>
      <c r="K9" s="9"/>
      <c r="L9" s="9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s="1" customFormat="1" ht="15">
      <c r="A10" s="285" t="s">
        <v>29</v>
      </c>
      <c r="B10" s="286"/>
      <c r="C10" s="169">
        <v>86909212850.471207</v>
      </c>
      <c r="D10" s="168">
        <v>108224650266.17374</v>
      </c>
      <c r="E10" s="180">
        <v>83779331490.442352</v>
      </c>
      <c r="F10" s="179">
        <v>113728346561.03271</v>
      </c>
      <c r="G10" s="3"/>
      <c r="H10" s="3"/>
      <c r="I10" s="3"/>
      <c r="J10" s="3"/>
      <c r="K10" s="9"/>
      <c r="L10" s="9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s="1" customFormat="1" ht="15">
      <c r="A11" s="287"/>
      <c r="B11" s="288"/>
      <c r="C11" s="171">
        <v>56414785800.434982</v>
      </c>
      <c r="D11" s="170">
        <v>103519455075.42468</v>
      </c>
      <c r="E11" s="182">
        <v>84694726470.259354</v>
      </c>
      <c r="F11" s="181">
        <v>90908301270.385162</v>
      </c>
      <c r="G11" s="3"/>
      <c r="H11" s="3"/>
      <c r="I11" s="3"/>
      <c r="J11" s="3"/>
      <c r="K11" s="9"/>
      <c r="L11" s="9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s="1" customFormat="1" ht="15">
      <c r="A12" s="285" t="s">
        <v>27</v>
      </c>
      <c r="B12" s="286"/>
      <c r="C12" s="169">
        <v>102429957904.83679</v>
      </c>
      <c r="D12" s="168">
        <v>110221079531.30602</v>
      </c>
      <c r="E12" s="180">
        <v>74961210865.488098</v>
      </c>
      <c r="F12" s="179">
        <v>86172877242.520889</v>
      </c>
      <c r="G12" s="3"/>
      <c r="H12" s="132"/>
      <c r="I12" s="3"/>
      <c r="J12" s="3"/>
      <c r="K12" s="9"/>
      <c r="L12" s="9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s="1" customFormat="1" ht="15.75" thickBot="1">
      <c r="A13" s="295"/>
      <c r="B13" s="296"/>
      <c r="C13" s="167">
        <v>25740444272.011673</v>
      </c>
      <c r="D13" s="166">
        <v>93430913714.424194</v>
      </c>
      <c r="E13" s="178">
        <v>85494543687.569733</v>
      </c>
      <c r="F13" s="177">
        <v>103025210357.0883</v>
      </c>
      <c r="G13" s="3"/>
      <c r="H13" s="3"/>
      <c r="I13" s="3"/>
      <c r="J13" s="3"/>
      <c r="K13" s="9"/>
      <c r="L13" s="9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s="1" customFormat="1" ht="15.75" thickTop="1">
      <c r="A14" s="165"/>
      <c r="B14" s="176"/>
      <c r="C14" s="175"/>
      <c r="D14" s="175"/>
      <c r="E14" s="175"/>
      <c r="F14" s="175"/>
      <c r="G14" s="3"/>
      <c r="H14" s="3"/>
      <c r="I14" s="3"/>
      <c r="J14" s="3"/>
      <c r="K14" s="9"/>
      <c r="L14" s="9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s="1" customFormat="1" ht="15.75" thickBot="1">
      <c r="A15" s="165"/>
      <c r="B15" s="176"/>
      <c r="C15" s="175"/>
      <c r="D15" s="175"/>
      <c r="E15" s="175"/>
      <c r="F15" s="175"/>
      <c r="G15" s="3"/>
      <c r="H15" s="3"/>
      <c r="I15" s="3"/>
      <c r="J15" s="3"/>
      <c r="K15" s="9"/>
      <c r="L15" s="9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s="1" customFormat="1" ht="31.5" customHeight="1" thickTop="1" thickBot="1">
      <c r="A16" s="276" t="s">
        <v>19</v>
      </c>
      <c r="B16" s="277"/>
      <c r="C16" s="261" t="s">
        <v>45</v>
      </c>
      <c r="D16" s="262"/>
      <c r="E16" s="280"/>
      <c r="F16" s="281"/>
      <c r="G16" s="3"/>
      <c r="H16" s="3"/>
      <c r="I16" s="3"/>
      <c r="J16" s="3"/>
      <c r="K16" s="9"/>
      <c r="L16" s="9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s="1" customFormat="1" ht="15" customHeight="1" thickTop="1" thickBot="1">
      <c r="A17" s="278"/>
      <c r="B17" s="279"/>
      <c r="C17" s="282" t="s">
        <v>12</v>
      </c>
      <c r="D17" s="283"/>
      <c r="E17" s="283"/>
      <c r="F17" s="284"/>
      <c r="G17" s="3"/>
      <c r="H17" s="3"/>
      <c r="I17" s="3"/>
      <c r="J17" s="3"/>
      <c r="K17" s="9"/>
      <c r="L17" s="9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1" customFormat="1" ht="30.75" customHeight="1" thickTop="1" thickBot="1">
      <c r="A18" s="297" t="s">
        <v>41</v>
      </c>
      <c r="B18" s="298"/>
      <c r="C18" s="55" t="s">
        <v>40</v>
      </c>
      <c r="D18" s="162" t="s">
        <v>39</v>
      </c>
      <c r="E18" s="46" t="s">
        <v>38</v>
      </c>
      <c r="F18" s="174" t="s">
        <v>37</v>
      </c>
      <c r="G18" s="3"/>
      <c r="H18" s="3"/>
      <c r="I18" s="3"/>
      <c r="J18" s="3"/>
      <c r="K18" s="9"/>
      <c r="L18" s="9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s="1" customFormat="1" ht="15.75" thickTop="1">
      <c r="A19" s="267" t="s">
        <v>34</v>
      </c>
      <c r="B19" s="299"/>
      <c r="C19" s="169">
        <v>58737677375.510971</v>
      </c>
      <c r="D19" s="168">
        <v>91398022931.16925</v>
      </c>
      <c r="E19" s="148">
        <v>45109783131.685188</v>
      </c>
      <c r="F19" s="147">
        <v>57315107182.553345</v>
      </c>
      <c r="G19" s="3"/>
      <c r="H19" s="3"/>
      <c r="I19" s="3"/>
      <c r="J19" s="3"/>
      <c r="K19" s="9"/>
      <c r="L19" s="9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s="1" customFormat="1" ht="15">
      <c r="A20" s="259"/>
      <c r="B20" s="290"/>
      <c r="C20" s="171">
        <v>102082131716.46791</v>
      </c>
      <c r="D20" s="170">
        <v>102798383220.33531</v>
      </c>
      <c r="E20" s="156">
        <v>96903990711.910263</v>
      </c>
      <c r="F20" s="155">
        <v>61223793262.103905</v>
      </c>
      <c r="G20" s="3"/>
      <c r="H20" s="3"/>
      <c r="I20" s="3"/>
      <c r="J20" s="3"/>
      <c r="K20" s="9"/>
      <c r="L20" s="9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s="1" customFormat="1" ht="15">
      <c r="A21" s="254" t="s">
        <v>33</v>
      </c>
      <c r="B21" s="289"/>
      <c r="C21" s="169">
        <v>121628623472.647</v>
      </c>
      <c r="D21" s="168">
        <v>90418740939.843216</v>
      </c>
      <c r="E21" s="148">
        <v>139480874809.83411</v>
      </c>
      <c r="F21" s="147">
        <v>120983774676.19756</v>
      </c>
      <c r="G21" s="3"/>
      <c r="H21" s="3"/>
      <c r="I21" s="3"/>
      <c r="J21" s="3"/>
      <c r="K21" s="9"/>
      <c r="L21" s="9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s="1" customFormat="1" ht="15">
      <c r="A22" s="259"/>
      <c r="B22" s="290"/>
      <c r="C22" s="173">
        <v>145111785323.48901</v>
      </c>
      <c r="D22" s="172">
        <v>145818389332.73575</v>
      </c>
      <c r="E22" s="159">
        <v>108983969585.31624</v>
      </c>
      <c r="F22" s="158">
        <v>77820610466.148972</v>
      </c>
      <c r="G22" s="3"/>
      <c r="H22" s="3"/>
      <c r="I22" s="3"/>
      <c r="J22" s="3"/>
      <c r="K22" s="9"/>
      <c r="L22" s="9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s="1" customFormat="1" ht="15">
      <c r="A23" s="254" t="s">
        <v>31</v>
      </c>
      <c r="B23" s="289"/>
      <c r="C23" s="169">
        <v>164321995916.38385</v>
      </c>
      <c r="D23" s="168">
        <v>183111621233.91776</v>
      </c>
      <c r="E23" s="148">
        <v>138858810546.43872</v>
      </c>
      <c r="F23" s="147">
        <v>132031792205.73239</v>
      </c>
      <c r="G23" s="3"/>
      <c r="H23" s="3"/>
      <c r="I23" s="3"/>
      <c r="J23" s="3"/>
      <c r="K23" s="9"/>
      <c r="L23" s="9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s="1" customFormat="1" ht="18" customHeight="1">
      <c r="A24" s="259"/>
      <c r="B24" s="290"/>
      <c r="C24" s="171">
        <v>143369058818.33395</v>
      </c>
      <c r="D24" s="170">
        <v>158587080259.46701</v>
      </c>
      <c r="E24" s="156">
        <v>143276922451.65836</v>
      </c>
      <c r="F24" s="155">
        <v>127294716480.4231</v>
      </c>
      <c r="G24" s="3"/>
      <c r="H24" s="3"/>
      <c r="I24" s="3"/>
      <c r="J24" s="3"/>
      <c r="K24" s="9"/>
      <c r="L24" s="9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s="1" customFormat="1" ht="15">
      <c r="A25" s="285" t="s">
        <v>29</v>
      </c>
      <c r="B25" s="286"/>
      <c r="C25" s="169">
        <v>152242544305.05771</v>
      </c>
      <c r="D25" s="168">
        <v>193710817471.38477</v>
      </c>
      <c r="E25" s="148">
        <v>152854194594.44424</v>
      </c>
      <c r="F25" s="147">
        <v>228973539494.52295</v>
      </c>
      <c r="G25" s="3"/>
      <c r="H25" s="3"/>
      <c r="I25" s="3"/>
      <c r="J25" s="3"/>
      <c r="K25" s="9"/>
      <c r="L25" s="9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s="1" customFormat="1" ht="15">
      <c r="A26" s="287"/>
      <c r="B26" s="288"/>
      <c r="C26" s="171">
        <v>139163040564.56097</v>
      </c>
      <c r="D26" s="170">
        <v>176456705350.71024</v>
      </c>
      <c r="E26" s="156">
        <v>126730159853.7541</v>
      </c>
      <c r="F26" s="155">
        <v>148129742538.10135</v>
      </c>
      <c r="G26" s="3"/>
      <c r="H26" s="3"/>
      <c r="I26" s="3"/>
      <c r="J26" s="3"/>
      <c r="K26" s="9"/>
      <c r="L26" s="9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s="1" customFormat="1" ht="15">
      <c r="A27" s="285" t="s">
        <v>27</v>
      </c>
      <c r="B27" s="286"/>
      <c r="C27" s="169">
        <v>240808528730.79797</v>
      </c>
      <c r="D27" s="168">
        <v>246436006494.24203</v>
      </c>
      <c r="E27" s="148">
        <v>180529535379.92319</v>
      </c>
      <c r="F27" s="147">
        <v>203431886240.18176</v>
      </c>
      <c r="G27" s="3"/>
      <c r="H27" s="3"/>
      <c r="I27" s="3"/>
      <c r="J27" s="3"/>
      <c r="K27" s="9"/>
      <c r="L27" s="9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s="1" customFormat="1" ht="15.75" thickBot="1">
      <c r="A28" s="295"/>
      <c r="B28" s="296"/>
      <c r="C28" s="167">
        <v>41412666877.324806</v>
      </c>
      <c r="D28" s="166">
        <v>207634910314.43552</v>
      </c>
      <c r="E28" s="143">
        <v>192996122117.55347</v>
      </c>
      <c r="F28" s="142">
        <v>168298321524.57877</v>
      </c>
      <c r="G28" s="3"/>
      <c r="H28" s="3"/>
      <c r="I28" s="3"/>
      <c r="J28" s="3"/>
      <c r="K28" s="9"/>
      <c r="L28" s="9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s="1" customFormat="1" ht="15.75" thickTop="1">
      <c r="A29" s="165"/>
      <c r="B29" s="165"/>
      <c r="C29" s="164"/>
      <c r="D29" s="164"/>
      <c r="E29" s="163"/>
      <c r="F29" s="163"/>
      <c r="G29" s="3"/>
      <c r="H29" s="3"/>
      <c r="I29" s="3"/>
      <c r="J29" s="3"/>
      <c r="K29" s="9"/>
      <c r="L29" s="9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s="1" customFormat="1" ht="15.75" thickBot="1">
      <c r="A30" s="165"/>
      <c r="B30" s="165"/>
      <c r="C30" s="164"/>
      <c r="D30" s="164"/>
      <c r="E30" s="163"/>
      <c r="F30" s="163"/>
      <c r="G30" s="3"/>
      <c r="H30" s="3"/>
      <c r="I30" s="3"/>
      <c r="J30" s="3"/>
      <c r="K30" s="9"/>
      <c r="L30" s="9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s="1" customFormat="1" ht="25.5" customHeight="1" thickTop="1" thickBot="1">
      <c r="A31" s="276" t="s">
        <v>16</v>
      </c>
      <c r="B31" s="277"/>
      <c r="C31" s="262" t="s">
        <v>23</v>
      </c>
      <c r="D31" s="262"/>
      <c r="E31" s="280"/>
      <c r="F31" s="281"/>
      <c r="G31" s="3"/>
      <c r="H31" s="3"/>
      <c r="I31" s="3"/>
      <c r="J31" s="3"/>
      <c r="K31" s="9"/>
      <c r="L31" s="9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s="1" customFormat="1" ht="28.5" customHeight="1" thickTop="1" thickBot="1">
      <c r="A32" s="278"/>
      <c r="B32" s="279"/>
      <c r="C32" s="283" t="s">
        <v>12</v>
      </c>
      <c r="D32" s="283"/>
      <c r="E32" s="283"/>
      <c r="F32" s="284"/>
      <c r="G32" s="3"/>
      <c r="H32" s="249" t="s">
        <v>42</v>
      </c>
      <c r="I32" s="261" t="s">
        <v>23</v>
      </c>
      <c r="J32" s="262"/>
      <c r="K32" s="262"/>
      <c r="L32" s="263"/>
      <c r="M32" s="264" t="s">
        <v>2</v>
      </c>
      <c r="N32" s="3"/>
      <c r="O32" s="3"/>
      <c r="P32" s="3"/>
      <c r="Q32" s="3"/>
      <c r="R32" s="3"/>
      <c r="S32" s="3"/>
      <c r="T32" s="3"/>
      <c r="U32" s="3"/>
      <c r="V32" s="3"/>
    </row>
    <row r="33" spans="1:22" s="1" customFormat="1" ht="33.75" customHeight="1" thickTop="1" thickBot="1">
      <c r="A33" s="297" t="s">
        <v>41</v>
      </c>
      <c r="B33" s="298"/>
      <c r="C33" s="55" t="s">
        <v>40</v>
      </c>
      <c r="D33" s="162" t="s">
        <v>39</v>
      </c>
      <c r="E33" s="161" t="s">
        <v>38</v>
      </c>
      <c r="F33" s="48" t="s">
        <v>37</v>
      </c>
      <c r="G33" s="3"/>
      <c r="H33" s="251"/>
      <c r="I33" s="92" t="s">
        <v>36</v>
      </c>
      <c r="J33" s="86" t="s">
        <v>35</v>
      </c>
      <c r="K33" s="87" t="s">
        <v>0</v>
      </c>
      <c r="L33" s="88" t="s">
        <v>1</v>
      </c>
      <c r="M33" s="265"/>
      <c r="N33" s="3"/>
      <c r="O33" s="3"/>
      <c r="P33" s="3"/>
      <c r="Q33" s="3"/>
      <c r="R33" s="3"/>
      <c r="S33" s="3"/>
    </row>
    <row r="34" spans="1:22" s="1" customFormat="1" ht="15.75" thickTop="1">
      <c r="A34" s="254" t="s">
        <v>34</v>
      </c>
      <c r="B34" s="289"/>
      <c r="C34" s="81">
        <f t="shared" ref="C34:F43" si="0">C19/C4</f>
        <v>0.75144058652807977</v>
      </c>
      <c r="D34" s="149">
        <f t="shared" si="0"/>
        <v>1.0559888876702199</v>
      </c>
      <c r="E34" s="160">
        <f t="shared" si="0"/>
        <v>0.51297887129095288</v>
      </c>
      <c r="F34" s="147">
        <f t="shared" si="0"/>
        <v>0.87447605909595616</v>
      </c>
      <c r="G34" s="3"/>
      <c r="H34" s="254" t="s">
        <v>34</v>
      </c>
      <c r="I34" s="123">
        <v>100</v>
      </c>
      <c r="J34" s="115">
        <f>L34/K$34*100</f>
        <v>8.5544486149193091</v>
      </c>
      <c r="K34" s="22">
        <f>AVERAGE(C34:F35)</f>
        <v>0.90153982004382061</v>
      </c>
      <c r="L34" s="146">
        <f>STDEV(C34:F35)/SQRT(M34)</f>
        <v>7.7121760648684645E-2</v>
      </c>
      <c r="M34" s="89">
        <f>COUNTA(C34:F35)</f>
        <v>8</v>
      </c>
      <c r="N34" s="3"/>
    </row>
    <row r="35" spans="1:22" s="1" customFormat="1" ht="15">
      <c r="A35" s="291"/>
      <c r="B35" s="292"/>
      <c r="C35" s="157">
        <f t="shared" si="0"/>
        <v>1.1041997764279643</v>
      </c>
      <c r="D35" s="70">
        <f t="shared" si="0"/>
        <v>1.0324121880773132</v>
      </c>
      <c r="E35" s="156">
        <f t="shared" si="0"/>
        <v>1.1324500953907677</v>
      </c>
      <c r="F35" s="155">
        <f t="shared" si="0"/>
        <v>0.74837209586931108</v>
      </c>
      <c r="G35" s="3"/>
      <c r="H35" s="259"/>
      <c r="I35" s="189"/>
      <c r="J35" s="153"/>
      <c r="K35" s="152"/>
      <c r="L35" s="151"/>
      <c r="M35" s="150"/>
      <c r="N35" s="3"/>
    </row>
    <row r="36" spans="1:22" s="1" customFormat="1" ht="15">
      <c r="A36" s="254" t="s">
        <v>33</v>
      </c>
      <c r="B36" s="289"/>
      <c r="C36" s="81">
        <f t="shared" si="0"/>
        <v>1.3835832106771349</v>
      </c>
      <c r="D36" s="149">
        <f t="shared" si="0"/>
        <v>1.0176717261197969</v>
      </c>
      <c r="E36" s="148">
        <f t="shared" si="0"/>
        <v>1.4891390455600295</v>
      </c>
      <c r="F36" s="147">
        <f t="shared" si="0"/>
        <v>1.2999256069208174</v>
      </c>
      <c r="G36" s="3"/>
      <c r="H36" s="110" t="s">
        <v>32</v>
      </c>
      <c r="I36" s="123">
        <f>K36/K$34*100</f>
        <v>143.30671672538091</v>
      </c>
      <c r="J36" s="115">
        <f>L36/K$34*100</f>
        <v>8.1910413799243376</v>
      </c>
      <c r="K36" s="22">
        <f>AVERAGE(C36:F37)</f>
        <v>1.2919671160767068</v>
      </c>
      <c r="L36" s="146">
        <f>STDEV(C36:F37)/SQRT(M36)</f>
        <v>7.3845499716284763E-2</v>
      </c>
      <c r="M36" s="89">
        <f>COUNTA(C36:F37)</f>
        <v>8</v>
      </c>
      <c r="N36" s="3"/>
    </row>
    <row r="37" spans="1:22" s="1" customFormat="1" ht="15">
      <c r="A37" s="259"/>
      <c r="B37" s="290"/>
      <c r="C37" s="80">
        <f t="shared" si="0"/>
        <v>1.3423145566788437</v>
      </c>
      <c r="D37" s="51">
        <f t="shared" si="0"/>
        <v>1.4801057797637553</v>
      </c>
      <c r="E37" s="159">
        <f t="shared" si="0"/>
        <v>1.3969025380913216</v>
      </c>
      <c r="F37" s="158">
        <f t="shared" si="0"/>
        <v>0.92609446480195456</v>
      </c>
      <c r="G37" s="3"/>
      <c r="H37" s="108"/>
      <c r="I37" s="189"/>
      <c r="J37" s="153"/>
      <c r="K37" s="152"/>
      <c r="L37" s="151"/>
      <c r="M37" s="150"/>
      <c r="N37" s="3"/>
    </row>
    <row r="38" spans="1:22" s="1" customFormat="1" ht="15">
      <c r="A38" s="254" t="s">
        <v>31</v>
      </c>
      <c r="B38" s="289"/>
      <c r="C38" s="81">
        <f t="shared" si="0"/>
        <v>1.6575299220739852</v>
      </c>
      <c r="D38" s="149">
        <f t="shared" si="0"/>
        <v>1.6580441293318451</v>
      </c>
      <c r="E38" s="148">
        <f t="shared" si="0"/>
        <v>1.5888981072580235</v>
      </c>
      <c r="F38" s="147">
        <f t="shared" si="0"/>
        <v>1.5996715764450462</v>
      </c>
      <c r="G38" s="11"/>
      <c r="H38" s="110" t="s">
        <v>30</v>
      </c>
      <c r="I38" s="123">
        <f>K38/K$34*100</f>
        <v>179.91547170773808</v>
      </c>
      <c r="J38" s="115">
        <f>L38/K$34*100</f>
        <v>4.1159838058099769</v>
      </c>
      <c r="K38" s="22">
        <f>AVERAGE(C38:F39)</f>
        <v>1.6220096198649328</v>
      </c>
      <c r="L38" s="146">
        <f>STDEV(C38:F39)/SQRT(M38)</f>
        <v>3.710723299593207E-2</v>
      </c>
      <c r="M38" s="89">
        <f>COUNTA(C38:F39)</f>
        <v>8</v>
      </c>
      <c r="N38" s="3"/>
    </row>
    <row r="39" spans="1:22" s="1" customFormat="1" ht="15">
      <c r="A39" s="291"/>
      <c r="B39" s="292"/>
      <c r="C39" s="157">
        <f t="shared" si="0"/>
        <v>1.4179204608399314</v>
      </c>
      <c r="D39" s="70">
        <f t="shared" si="0"/>
        <v>1.5864954353716947</v>
      </c>
      <c r="E39" s="156">
        <f t="shared" si="0"/>
        <v>1.7840783394224233</v>
      </c>
      <c r="F39" s="155">
        <f t="shared" si="0"/>
        <v>1.6834389881765117</v>
      </c>
      <c r="G39" s="11"/>
      <c r="H39" s="108"/>
      <c r="I39" s="189"/>
      <c r="J39" s="153"/>
      <c r="K39" s="152"/>
      <c r="L39" s="151"/>
      <c r="M39" s="150"/>
      <c r="N39" s="3"/>
    </row>
    <row r="40" spans="1:22" s="1" customFormat="1" ht="15">
      <c r="A40" s="285" t="s">
        <v>29</v>
      </c>
      <c r="B40" s="286"/>
      <c r="C40" s="81">
        <f t="shared" si="0"/>
        <v>1.7517422987939566</v>
      </c>
      <c r="D40" s="149">
        <f t="shared" si="0"/>
        <v>1.7898955274511084</v>
      </c>
      <c r="E40" s="148">
        <f t="shared" si="0"/>
        <v>1.8244857278657332</v>
      </c>
      <c r="F40" s="147">
        <f t="shared" si="0"/>
        <v>2.0133374520805463</v>
      </c>
      <c r="G40" s="3"/>
      <c r="H40" s="110" t="s">
        <v>28</v>
      </c>
      <c r="I40" s="123">
        <f>K40/K$34*100</f>
        <v>203.49319865339544</v>
      </c>
      <c r="J40" s="115">
        <f>L40/K$34*100</f>
        <v>11.61463269611331</v>
      </c>
      <c r="K40" s="22">
        <f>AVERAGE(C40:F41)</f>
        <v>1.8345722169412357</v>
      </c>
      <c r="L40" s="146">
        <f>STDEV(C40:F41)/SQRT(M40)</f>
        <v>0.10471053870729068</v>
      </c>
      <c r="M40" s="89">
        <f>COUNTA(C40:F41)</f>
        <v>8</v>
      </c>
      <c r="N40" s="3"/>
      <c r="T40" s="3"/>
      <c r="U40" s="3"/>
      <c r="V40" s="3"/>
    </row>
    <row r="41" spans="1:22" s="1" customFormat="1" ht="15">
      <c r="A41" s="293"/>
      <c r="B41" s="294"/>
      <c r="C41" s="157">
        <f t="shared" si="0"/>
        <v>2.4667831064154808</v>
      </c>
      <c r="D41" s="70">
        <f t="shared" si="0"/>
        <v>1.7045752918825083</v>
      </c>
      <c r="E41" s="156">
        <f t="shared" si="0"/>
        <v>1.4963170097521425</v>
      </c>
      <c r="F41" s="155">
        <f t="shared" si="0"/>
        <v>1.6294413212884111</v>
      </c>
      <c r="G41" s="3"/>
      <c r="H41" s="108"/>
      <c r="I41" s="189"/>
      <c r="J41" s="153"/>
      <c r="K41" s="152"/>
      <c r="L41" s="151"/>
      <c r="M41" s="150"/>
      <c r="N41" s="3"/>
      <c r="T41" s="3"/>
      <c r="U41" s="3"/>
      <c r="V41" s="3"/>
    </row>
    <row r="42" spans="1:22" s="1" customFormat="1" ht="15">
      <c r="A42" s="285" t="s">
        <v>27</v>
      </c>
      <c r="B42" s="286"/>
      <c r="C42" s="81">
        <f t="shared" si="0"/>
        <v>2.3509579976057657</v>
      </c>
      <c r="D42" s="149">
        <f t="shared" si="0"/>
        <v>2.235833722026348</v>
      </c>
      <c r="E42" s="148">
        <f t="shared" si="0"/>
        <v>2.4083060198142876</v>
      </c>
      <c r="F42" s="147">
        <f t="shared" si="0"/>
        <v>2.3607414856028615</v>
      </c>
      <c r="G42" s="3"/>
      <c r="H42" s="110" t="s">
        <v>26</v>
      </c>
      <c r="I42" s="123">
        <f>K42/K$34*100</f>
        <v>230.89601235775649</v>
      </c>
      <c r="J42" s="115">
        <f>L42/K$34*100</f>
        <v>15.676248787259583</v>
      </c>
      <c r="K42" s="22">
        <f>AVERAGE(C41:F42)</f>
        <v>2.0816194942984758</v>
      </c>
      <c r="L42" s="146">
        <f>STDEV(C41:F42)/SQRT(M42)</f>
        <v>0.14132762510628166</v>
      </c>
      <c r="M42" s="89">
        <f>COUNTA(C41:F42)</f>
        <v>8</v>
      </c>
      <c r="N42" s="3"/>
      <c r="T42" s="3"/>
      <c r="U42" s="3"/>
      <c r="V42" s="3"/>
    </row>
    <row r="43" spans="1:22" s="1" customFormat="1" ht="15.75" thickBot="1">
      <c r="A43" s="295"/>
      <c r="B43" s="296"/>
      <c r="C43" s="145">
        <f t="shared" si="0"/>
        <v>1.6088559482383913</v>
      </c>
      <c r="D43" s="144">
        <f t="shared" si="0"/>
        <v>2.2223362917019198</v>
      </c>
      <c r="E43" s="143">
        <f t="shared" si="0"/>
        <v>2.2574086461334453</v>
      </c>
      <c r="F43" s="142">
        <f t="shared" si="0"/>
        <v>1.6335644541879799</v>
      </c>
      <c r="G43" s="3"/>
      <c r="H43" s="111"/>
      <c r="I43" s="188"/>
      <c r="J43" s="140"/>
      <c r="K43" s="139"/>
      <c r="L43" s="138"/>
      <c r="M43" s="137"/>
      <c r="N43" s="3"/>
      <c r="T43" s="3"/>
      <c r="U43" s="3"/>
      <c r="V43" s="3"/>
    </row>
    <row r="44" spans="1:22" s="1" customFormat="1" ht="15.75" thickTop="1">
      <c r="A44" s="13"/>
      <c r="B44" s="13"/>
      <c r="C44" s="132"/>
      <c r="D44" s="132"/>
      <c r="E44" s="132"/>
      <c r="F44" s="132"/>
      <c r="G44" s="3"/>
      <c r="H44" s="3"/>
      <c r="I44" s="132"/>
      <c r="J44" s="132"/>
      <c r="K44" s="132"/>
      <c r="L44" s="132"/>
      <c r="M44" s="132"/>
      <c r="N44" s="132"/>
      <c r="O44" s="132"/>
      <c r="P44" s="132"/>
      <c r="Q44" s="132"/>
      <c r="S44" s="3"/>
      <c r="T44" s="3"/>
      <c r="U44" s="3"/>
      <c r="V44" s="3"/>
    </row>
    <row r="45" spans="1:22" s="1" customFormat="1" ht="15">
      <c r="A45" s="13"/>
      <c r="B45" s="13"/>
      <c r="C45" s="132"/>
      <c r="D45" s="132"/>
      <c r="E45" s="132"/>
      <c r="F45" s="132"/>
      <c r="G45" s="3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S45" s="3"/>
      <c r="T45" s="3"/>
      <c r="U45" s="3"/>
      <c r="V45" s="3"/>
    </row>
    <row r="46" spans="1:22" ht="15" customHeight="1">
      <c r="A46" s="13"/>
      <c r="B46" s="132"/>
      <c r="C46" s="134"/>
      <c r="D46" s="134"/>
      <c r="E46" s="132"/>
      <c r="F46" s="132"/>
      <c r="G46" s="132"/>
      <c r="H46" s="132"/>
      <c r="I46" s="132"/>
      <c r="J46" s="132"/>
      <c r="K46" s="132"/>
      <c r="M46" s="3"/>
      <c r="N46" s="3"/>
      <c r="O46" s="3"/>
      <c r="P46" s="3"/>
    </row>
    <row r="47" spans="1:22" ht="15" customHeight="1">
      <c r="A47" s="13"/>
      <c r="C47" s="2"/>
      <c r="D47" s="2"/>
      <c r="E47"/>
      <c r="F47"/>
      <c r="I47"/>
      <c r="J47"/>
      <c r="M47" s="3"/>
      <c r="N47" s="3"/>
      <c r="O47" s="3"/>
      <c r="P47" s="3"/>
    </row>
    <row r="48" spans="1:22" ht="15" customHeight="1">
      <c r="A48" s="13"/>
      <c r="C48" s="2"/>
      <c r="D48" s="2"/>
      <c r="E48"/>
      <c r="F48"/>
      <c r="I48"/>
      <c r="J48"/>
      <c r="M48" s="3"/>
      <c r="N48" s="3"/>
      <c r="O48" s="3"/>
      <c r="P48" s="3"/>
    </row>
    <row r="49" spans="1:20" ht="15" customHeight="1">
      <c r="A49" s="13"/>
      <c r="C49" s="2"/>
      <c r="D49" s="2"/>
      <c r="E49"/>
      <c r="F49"/>
      <c r="I49"/>
      <c r="J49"/>
      <c r="M49" s="3"/>
      <c r="N49" s="3"/>
      <c r="O49" s="3"/>
      <c r="P49" s="3"/>
    </row>
    <row r="50" spans="1:20" ht="15" customHeight="1">
      <c r="A50" s="13"/>
      <c r="C50" s="2"/>
      <c r="D50" s="2"/>
      <c r="E50"/>
      <c r="F50"/>
      <c r="I50"/>
      <c r="J50"/>
      <c r="M50" s="3"/>
      <c r="N50" s="3"/>
      <c r="O50" s="3"/>
      <c r="P50" s="3"/>
    </row>
    <row r="51" spans="1:20" ht="15" customHeight="1">
      <c r="A51" s="13"/>
      <c r="C51" s="2"/>
      <c r="D51" s="2"/>
      <c r="E51"/>
      <c r="F51"/>
      <c r="I51"/>
      <c r="J51"/>
      <c r="M51" s="3"/>
      <c r="N51" s="3"/>
      <c r="O51" s="3"/>
      <c r="P51" s="3"/>
    </row>
    <row r="52" spans="1:20" ht="15" customHeight="1">
      <c r="A52" s="13"/>
      <c r="C52"/>
      <c r="D52" s="2"/>
      <c r="E52"/>
      <c r="F52"/>
      <c r="I52"/>
      <c r="J52"/>
      <c r="M52" s="3"/>
      <c r="N52" s="3"/>
      <c r="O52" s="3"/>
      <c r="P52" s="3"/>
    </row>
    <row r="53" spans="1:20" ht="15" customHeight="1">
      <c r="A53" s="13"/>
      <c r="C53"/>
      <c r="D53" s="2"/>
      <c r="E53"/>
      <c r="F53"/>
      <c r="I53"/>
      <c r="J53"/>
      <c r="M53" s="3"/>
      <c r="N53" s="3"/>
      <c r="O53" s="3"/>
      <c r="P53" s="3"/>
    </row>
    <row r="54" spans="1:20" ht="15" customHeight="1">
      <c r="A54" s="13"/>
      <c r="C54"/>
      <c r="D54" s="2"/>
      <c r="E54"/>
      <c r="F54"/>
      <c r="I54"/>
      <c r="J54"/>
    </row>
    <row r="55" spans="1:20" ht="15" customHeight="1">
      <c r="A55" s="3"/>
      <c r="C55"/>
      <c r="D55" s="2"/>
      <c r="E55"/>
      <c r="F55"/>
      <c r="I55"/>
      <c r="J55"/>
      <c r="L55" s="3"/>
    </row>
    <row r="56" spans="1:20" ht="15" customHeight="1">
      <c r="A56" s="3"/>
      <c r="B56" s="3"/>
      <c r="C56" s="2"/>
      <c r="D56" s="2"/>
      <c r="E56"/>
      <c r="F56"/>
      <c r="G56" s="3"/>
      <c r="H56" s="3"/>
      <c r="I56" s="3"/>
      <c r="J56" s="3"/>
      <c r="K56" s="3"/>
      <c r="L56" s="3"/>
    </row>
    <row r="57" spans="1:20" ht="15" customHeight="1">
      <c r="A57" s="3"/>
      <c r="B57" s="3"/>
      <c r="C57" s="3"/>
      <c r="D57" s="2"/>
      <c r="E57"/>
      <c r="F57"/>
      <c r="I57"/>
      <c r="J57"/>
      <c r="K57" s="3"/>
      <c r="L57" s="3"/>
    </row>
    <row r="58" spans="1:20" ht="15">
      <c r="A58" s="3"/>
      <c r="B58" s="3"/>
      <c r="C58" s="3"/>
      <c r="D58" s="2"/>
      <c r="E58"/>
      <c r="F58"/>
      <c r="I58"/>
      <c r="J58"/>
      <c r="K58" s="3"/>
      <c r="L58" s="3"/>
      <c r="M58" s="3"/>
      <c r="N58" s="3"/>
    </row>
    <row r="59" spans="1:20" ht="15">
      <c r="A59" s="3"/>
      <c r="B59" s="3"/>
      <c r="C59" s="135"/>
      <c r="D59" s="135"/>
      <c r="E59" s="135"/>
      <c r="F59" s="135"/>
      <c r="G59" s="133"/>
      <c r="H59" s="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C60"/>
      <c r="D60"/>
      <c r="E60"/>
      <c r="F60"/>
      <c r="I60"/>
      <c r="J60"/>
    </row>
    <row r="61" spans="1:20">
      <c r="C61"/>
      <c r="D61"/>
      <c r="E61"/>
      <c r="F61"/>
      <c r="I61"/>
      <c r="J61"/>
    </row>
    <row r="62" spans="1:20">
      <c r="C62"/>
      <c r="D62"/>
      <c r="E62"/>
      <c r="F62"/>
      <c r="I62"/>
      <c r="J62"/>
    </row>
    <row r="63" spans="1:20">
      <c r="C63"/>
      <c r="D63"/>
      <c r="E63"/>
      <c r="F63"/>
      <c r="I63"/>
      <c r="J63"/>
    </row>
    <row r="64" spans="1:20">
      <c r="C64"/>
      <c r="D64"/>
      <c r="E64"/>
      <c r="F64"/>
      <c r="I64"/>
      <c r="J64"/>
    </row>
    <row r="65" customFormat="1"/>
    <row r="66" customFormat="1"/>
    <row r="67" customFormat="1" ht="14.25" customHeigh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spans="3:11">
      <c r="C97"/>
      <c r="D97"/>
      <c r="E97"/>
      <c r="F97"/>
      <c r="I97"/>
      <c r="J97"/>
    </row>
    <row r="98" spans="3:11">
      <c r="C98"/>
      <c r="D98"/>
      <c r="E98"/>
      <c r="F98"/>
      <c r="I98"/>
      <c r="J98"/>
    </row>
    <row r="99" spans="3:11" ht="15">
      <c r="G99" s="10"/>
      <c r="H99" s="10"/>
      <c r="I99" s="129"/>
      <c r="J99" s="128"/>
      <c r="K99" s="3"/>
    </row>
    <row r="100" spans="3:11" ht="15">
      <c r="G100" s="10"/>
      <c r="H100" s="15"/>
      <c r="I100" s="129"/>
      <c r="J100" s="128"/>
      <c r="K100" s="3"/>
    </row>
    <row r="101" spans="3:11" ht="15">
      <c r="G101" s="10"/>
      <c r="H101" s="15"/>
      <c r="I101" s="14"/>
      <c r="J101" s="9"/>
      <c r="K101" s="3"/>
    </row>
    <row r="102" spans="3:11" ht="15">
      <c r="G102" s="10"/>
      <c r="H102" s="10"/>
      <c r="I102" s="14"/>
      <c r="J102" s="9"/>
      <c r="K102" s="3"/>
    </row>
    <row r="103" spans="3:11" ht="15">
      <c r="G103" s="10"/>
      <c r="H103" s="10"/>
      <c r="I103" s="14"/>
      <c r="J103" s="9"/>
      <c r="K103" s="3"/>
    </row>
    <row r="104" spans="3:11" ht="15">
      <c r="G104" s="10"/>
      <c r="H104" s="10"/>
      <c r="I104" s="14"/>
      <c r="J104" s="9"/>
      <c r="K104" s="3"/>
    </row>
    <row r="105" spans="3:11" ht="15">
      <c r="H105" s="10"/>
      <c r="I105" s="14"/>
      <c r="J105" s="9"/>
      <c r="K105" s="3"/>
    </row>
    <row r="106" spans="3:11" ht="15">
      <c r="H106" s="10"/>
      <c r="I106" s="14"/>
      <c r="J106" s="9"/>
      <c r="K106" s="3"/>
    </row>
    <row r="107" spans="3:11" ht="15">
      <c r="H107" s="10"/>
      <c r="I107" s="14"/>
      <c r="J107" s="9"/>
      <c r="K107" s="3"/>
    </row>
    <row r="108" spans="3:11" ht="15">
      <c r="H108" s="10"/>
    </row>
  </sheetData>
  <mergeCells count="31">
    <mergeCell ref="A6:B7"/>
    <mergeCell ref="H32:H33"/>
    <mergeCell ref="I32:L32"/>
    <mergeCell ref="M32:M33"/>
    <mergeCell ref="C16:F16"/>
    <mergeCell ref="C17:F17"/>
    <mergeCell ref="A1:B2"/>
    <mergeCell ref="C1:F1"/>
    <mergeCell ref="C2:F2"/>
    <mergeCell ref="A3:B3"/>
    <mergeCell ref="A4:B5"/>
    <mergeCell ref="A27:B28"/>
    <mergeCell ref="A8:B9"/>
    <mergeCell ref="A10:B11"/>
    <mergeCell ref="A12:B13"/>
    <mergeCell ref="A16:B17"/>
    <mergeCell ref="A18:B18"/>
    <mergeCell ref="A19:B20"/>
    <mergeCell ref="A21:B22"/>
    <mergeCell ref="A23:B24"/>
    <mergeCell ref="A25:B26"/>
    <mergeCell ref="A36:B37"/>
    <mergeCell ref="A38:B39"/>
    <mergeCell ref="A40:B41"/>
    <mergeCell ref="A42:B43"/>
    <mergeCell ref="H34:H35"/>
    <mergeCell ref="A31:B32"/>
    <mergeCell ref="C31:F31"/>
    <mergeCell ref="C32:F32"/>
    <mergeCell ref="A33:B33"/>
    <mergeCell ref="A34:B35"/>
  </mergeCells>
  <phoneticPr fontId="1"/>
  <pageMargins left="0.39370078740157483" right="0.15748031496062992" top="0.78740157480314965" bottom="0.39370078740157483" header="0.55118110236220474" footer="0.43307086614173229"/>
  <pageSetup paperSize="9" scale="70" orientation="landscape" cellComments="asDisplayed" horizontalDpi="4294967292" verticalDpi="4294967292" r:id="rId1"/>
  <headerFooter alignWithMargins="0">
    <oddHeader>&amp;C&amp;18ETによる培養アストロサイトのVEGF 発現　　(Dose-Response)&amp;R&amp;10&amp;P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79D5D-D401-49A6-945C-7E7020CB6F55}">
  <sheetPr>
    <tabColor theme="8" tint="0.79998168889431442"/>
  </sheetPr>
  <dimension ref="A1:V108"/>
  <sheetViews>
    <sheetView topLeftCell="A16" zoomScaleNormal="100" zoomScaleSheetLayoutView="70" workbookViewId="0">
      <selection activeCell="G40" sqref="G40"/>
    </sheetView>
  </sheetViews>
  <sheetFormatPr defaultColWidth="11" defaultRowHeight="14.25"/>
  <cols>
    <col min="1" max="1" width="8.625" customWidth="1"/>
    <col min="2" max="2" width="15.375" customWidth="1"/>
    <col min="3" max="4" width="9" style="1" customWidth="1"/>
    <col min="5" max="6" width="9.875" style="1" customWidth="1"/>
    <col min="7" max="8" width="9.875" customWidth="1"/>
    <col min="9" max="9" width="9.875" style="2" customWidth="1"/>
    <col min="10" max="10" width="10.875" style="2" customWidth="1"/>
    <col min="11" max="11" width="9.875" customWidth="1"/>
    <col min="12" max="12" width="9.125" customWidth="1"/>
    <col min="13" max="13" width="8.625" customWidth="1"/>
    <col min="14" max="14" width="11.875" customWidth="1"/>
    <col min="15" max="20" width="8.625" customWidth="1"/>
    <col min="21" max="21" width="3.625" customWidth="1"/>
    <col min="22" max="23" width="6.625" customWidth="1"/>
    <col min="24" max="24" width="11" customWidth="1"/>
    <col min="25" max="25" width="8.125" customWidth="1"/>
  </cols>
  <sheetData>
    <row r="1" spans="1:22" s="1" customFormat="1" ht="28.5" customHeight="1" thickTop="1" thickBot="1">
      <c r="A1" s="276" t="s">
        <v>7</v>
      </c>
      <c r="B1" s="277"/>
      <c r="C1" s="261" t="s">
        <v>45</v>
      </c>
      <c r="D1" s="262"/>
      <c r="E1" s="280"/>
      <c r="F1" s="281"/>
      <c r="G1" s="132"/>
      <c r="H1" s="13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2" s="1" customFormat="1" ht="16.5" customHeight="1" thickTop="1" thickBot="1">
      <c r="A2" s="278"/>
      <c r="B2" s="279"/>
      <c r="C2" s="282" t="s">
        <v>12</v>
      </c>
      <c r="D2" s="283"/>
      <c r="E2" s="283"/>
      <c r="F2" s="284"/>
      <c r="G2" s="3"/>
      <c r="H2" s="3"/>
      <c r="I2" s="3"/>
      <c r="J2" s="3"/>
      <c r="K2" s="3"/>
      <c r="L2" s="3"/>
      <c r="M2" s="3"/>
      <c r="N2" s="3"/>
      <c r="O2" s="3"/>
      <c r="P2" s="132"/>
      <c r="Q2" s="132"/>
    </row>
    <row r="3" spans="1:22" s="1" customFormat="1" ht="34.5" customHeight="1" thickTop="1" thickBot="1">
      <c r="A3" s="297" t="s">
        <v>41</v>
      </c>
      <c r="B3" s="298"/>
      <c r="C3" s="162" t="s">
        <v>49</v>
      </c>
      <c r="D3" s="187" t="s">
        <v>48</v>
      </c>
      <c r="E3" s="161" t="s">
        <v>47</v>
      </c>
      <c r="F3" s="48"/>
      <c r="G3" s="3"/>
      <c r="H3" s="3"/>
      <c r="I3" s="3"/>
      <c r="J3" s="3"/>
      <c r="K3" s="3"/>
      <c r="L3" s="3"/>
      <c r="M3" s="3"/>
      <c r="N3" s="3"/>
      <c r="O3" s="3"/>
      <c r="P3" s="132"/>
      <c r="Q3" s="132"/>
    </row>
    <row r="4" spans="1:22" s="1" customFormat="1" ht="15.75" thickTop="1">
      <c r="A4" s="267" t="s">
        <v>34</v>
      </c>
      <c r="B4" s="299"/>
      <c r="C4" s="186">
        <v>59680131014.388428</v>
      </c>
      <c r="D4" s="170">
        <v>55521628133.912582</v>
      </c>
      <c r="E4" s="185">
        <v>79567581440.038681</v>
      </c>
      <c r="F4" s="181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2" s="1" customFormat="1" ht="15">
      <c r="A5" s="259"/>
      <c r="B5" s="290"/>
      <c r="C5" s="173">
        <v>68645080429.614365</v>
      </c>
      <c r="D5" s="172">
        <v>90499193080.835831</v>
      </c>
      <c r="E5" s="184"/>
      <c r="F5" s="183"/>
      <c r="G5" s="3"/>
      <c r="H5" s="3"/>
      <c r="I5" s="3"/>
      <c r="J5" s="3"/>
      <c r="K5" s="9"/>
      <c r="L5" s="9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1" customFormat="1" ht="15">
      <c r="A6" s="254" t="s">
        <v>33</v>
      </c>
      <c r="B6" s="289"/>
      <c r="C6" s="169">
        <v>68832867918.898361</v>
      </c>
      <c r="D6" s="168">
        <v>81758594332.197144</v>
      </c>
      <c r="E6" s="180"/>
      <c r="F6" s="179"/>
      <c r="G6" s="3"/>
      <c r="H6" s="3"/>
      <c r="I6" s="3"/>
      <c r="J6" s="3"/>
      <c r="K6" s="9"/>
      <c r="L6" s="9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1" customFormat="1" ht="15">
      <c r="A7" s="259"/>
      <c r="B7" s="290"/>
      <c r="C7" s="173">
        <v>59880583907.021561</v>
      </c>
      <c r="D7" s="172">
        <v>50798678659.203964</v>
      </c>
      <c r="E7" s="184"/>
      <c r="F7" s="183"/>
      <c r="G7" s="3"/>
      <c r="H7" s="3"/>
      <c r="I7" s="3"/>
      <c r="J7" s="3"/>
      <c r="K7" s="9"/>
      <c r="L7" s="9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1" customFormat="1" ht="15">
      <c r="A8" s="254" t="s">
        <v>31</v>
      </c>
      <c r="B8" s="289"/>
      <c r="C8" s="169">
        <v>58262222981.794548</v>
      </c>
      <c r="D8" s="168">
        <v>70805063595.626205</v>
      </c>
      <c r="E8" s="180">
        <v>56461346319.569031</v>
      </c>
      <c r="F8" s="179"/>
      <c r="G8" s="3"/>
      <c r="H8" s="3"/>
      <c r="I8" s="3"/>
      <c r="J8" s="3"/>
      <c r="K8" s="9"/>
      <c r="L8" s="9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1" customFormat="1" ht="15">
      <c r="A9" s="259"/>
      <c r="B9" s="290"/>
      <c r="C9" s="171">
        <v>63209197560.747047</v>
      </c>
      <c r="D9" s="170">
        <v>61099977396.674477</v>
      </c>
      <c r="E9" s="182"/>
      <c r="F9" s="181"/>
      <c r="G9" s="3"/>
      <c r="H9" s="3"/>
      <c r="I9" s="3"/>
      <c r="J9" s="3"/>
      <c r="K9" s="9"/>
      <c r="L9" s="9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s="1" customFormat="1" ht="15">
      <c r="A10" s="285" t="s">
        <v>29</v>
      </c>
      <c r="B10" s="286"/>
      <c r="C10" s="169">
        <v>48922777975.162346</v>
      </c>
      <c r="D10" s="168">
        <v>74934926770.300247</v>
      </c>
      <c r="E10" s="180">
        <v>24475137291.516857</v>
      </c>
      <c r="F10" s="179"/>
      <c r="G10" s="3"/>
      <c r="H10" s="3"/>
      <c r="I10" s="3"/>
      <c r="J10" s="3"/>
      <c r="K10" s="9"/>
      <c r="L10" s="9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s="1" customFormat="1" ht="15">
      <c r="A11" s="287"/>
      <c r="B11" s="288"/>
      <c r="C11" s="171">
        <v>85276329244.92421</v>
      </c>
      <c r="D11" s="170">
        <v>133503469576.28946</v>
      </c>
      <c r="E11" s="182"/>
      <c r="F11" s="181"/>
      <c r="G11" s="3"/>
      <c r="H11" s="3"/>
      <c r="I11" s="3"/>
      <c r="J11" s="3"/>
      <c r="K11" s="9"/>
      <c r="L11" s="9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s="1" customFormat="1" ht="15">
      <c r="A12" s="285" t="s">
        <v>27</v>
      </c>
      <c r="B12" s="286"/>
      <c r="C12" s="169">
        <v>71750993151.196091</v>
      </c>
      <c r="D12" s="168">
        <v>74369245294.714325</v>
      </c>
      <c r="E12" s="180">
        <v>104782904358.95042</v>
      </c>
      <c r="F12" s="179"/>
      <c r="G12" s="3"/>
      <c r="H12" s="132"/>
      <c r="I12" s="3"/>
      <c r="J12" s="3"/>
      <c r="K12" s="9"/>
      <c r="L12" s="9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s="1" customFormat="1" ht="15.75" thickBot="1">
      <c r="A13" s="295"/>
      <c r="B13" s="296"/>
      <c r="C13" s="167">
        <v>82652400775.041473</v>
      </c>
      <c r="D13" s="166">
        <v>111191586069.08655</v>
      </c>
      <c r="E13" s="178"/>
      <c r="F13" s="177"/>
      <c r="G13" s="3"/>
      <c r="H13" s="3"/>
      <c r="I13" s="3"/>
      <c r="J13" s="3"/>
      <c r="K13" s="9"/>
      <c r="L13" s="9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s="1" customFormat="1" ht="15.75" thickTop="1">
      <c r="A14" s="165"/>
      <c r="B14" s="176"/>
      <c r="C14" s="175"/>
      <c r="D14" s="175"/>
      <c r="E14" s="175"/>
      <c r="F14" s="175"/>
      <c r="G14" s="3"/>
      <c r="H14" s="3"/>
      <c r="I14" s="3"/>
      <c r="J14" s="3"/>
      <c r="K14" s="9"/>
      <c r="L14" s="9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s="1" customFormat="1" ht="15.75" thickBot="1">
      <c r="A15" s="165"/>
      <c r="B15" s="176"/>
      <c r="C15" s="175"/>
      <c r="D15" s="175"/>
      <c r="E15" s="175"/>
      <c r="F15" s="175"/>
      <c r="G15" s="3"/>
      <c r="H15" s="3"/>
      <c r="I15" s="3"/>
      <c r="J15" s="3"/>
      <c r="K15" s="9"/>
      <c r="L15" s="9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s="1" customFormat="1" ht="31.5" customHeight="1" thickTop="1" thickBot="1">
      <c r="A16" s="276" t="s">
        <v>18</v>
      </c>
      <c r="B16" s="277"/>
      <c r="C16" s="261" t="s">
        <v>45</v>
      </c>
      <c r="D16" s="262"/>
      <c r="E16" s="280"/>
      <c r="F16" s="281"/>
      <c r="G16" s="3"/>
      <c r="H16" s="3"/>
      <c r="I16" s="3"/>
      <c r="J16" s="3"/>
      <c r="K16" s="9"/>
      <c r="L16" s="9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s="1" customFormat="1" ht="15" customHeight="1" thickTop="1" thickBot="1">
      <c r="A17" s="278"/>
      <c r="B17" s="279"/>
      <c r="C17" s="282" t="s">
        <v>12</v>
      </c>
      <c r="D17" s="283"/>
      <c r="E17" s="283"/>
      <c r="F17" s="284"/>
      <c r="G17" s="3"/>
      <c r="H17" s="3"/>
      <c r="I17" s="3"/>
      <c r="J17" s="3"/>
      <c r="K17" s="9"/>
      <c r="L17" s="9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1" customFormat="1" ht="30.75" customHeight="1" thickTop="1" thickBot="1">
      <c r="A18" s="297" t="s">
        <v>41</v>
      </c>
      <c r="B18" s="298"/>
      <c r="C18" s="162" t="s">
        <v>49</v>
      </c>
      <c r="D18" s="187" t="s">
        <v>48</v>
      </c>
      <c r="E18" s="46" t="s">
        <v>47</v>
      </c>
      <c r="F18" s="174"/>
      <c r="G18" s="3"/>
      <c r="H18" s="3"/>
      <c r="I18" s="3"/>
      <c r="J18" s="3"/>
      <c r="K18" s="9"/>
      <c r="L18" s="9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s="1" customFormat="1" ht="15.75" thickTop="1">
      <c r="A19" s="267" t="s">
        <v>34</v>
      </c>
      <c r="B19" s="299"/>
      <c r="C19" s="169">
        <v>8663485572.8926067</v>
      </c>
      <c r="D19" s="168">
        <v>10990533445.421339</v>
      </c>
      <c r="E19" s="148">
        <v>10037620939.068638</v>
      </c>
      <c r="F19" s="147"/>
      <c r="G19" s="3"/>
      <c r="H19" s="3"/>
      <c r="I19" s="3"/>
      <c r="J19" s="3"/>
      <c r="K19" s="9"/>
      <c r="L19" s="9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s="1" customFormat="1" ht="15">
      <c r="A20" s="259"/>
      <c r="B20" s="290"/>
      <c r="C20" s="171">
        <v>9164782251.5780811</v>
      </c>
      <c r="D20" s="170">
        <v>8968037083.3247261</v>
      </c>
      <c r="E20" s="156"/>
      <c r="F20" s="155"/>
      <c r="G20" s="3"/>
      <c r="H20" s="3"/>
      <c r="I20" s="3"/>
      <c r="J20" s="3"/>
      <c r="K20" s="9"/>
      <c r="L20" s="9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s="1" customFormat="1" ht="15">
      <c r="A21" s="254" t="s">
        <v>33</v>
      </c>
      <c r="B21" s="289"/>
      <c r="C21" s="169">
        <v>15563010419.747467</v>
      </c>
      <c r="D21" s="168">
        <v>17874574674.378731</v>
      </c>
      <c r="E21" s="148"/>
      <c r="F21" s="147"/>
      <c r="G21" s="3"/>
      <c r="H21" s="3"/>
      <c r="I21" s="3"/>
      <c r="J21" s="3"/>
      <c r="K21" s="9"/>
      <c r="L21" s="9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s="1" customFormat="1" ht="15">
      <c r="A22" s="259"/>
      <c r="B22" s="290"/>
      <c r="C22" s="173">
        <v>14561469211.773033</v>
      </c>
      <c r="D22" s="172">
        <v>10658976503.622166</v>
      </c>
      <c r="E22" s="159"/>
      <c r="F22" s="158"/>
      <c r="G22" s="3"/>
      <c r="H22" s="3"/>
      <c r="I22" s="3"/>
      <c r="J22" s="3"/>
      <c r="K22" s="9"/>
      <c r="L22" s="9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s="1" customFormat="1" ht="15">
      <c r="A23" s="254" t="s">
        <v>31</v>
      </c>
      <c r="B23" s="289"/>
      <c r="C23" s="169">
        <v>12896518122.676842</v>
      </c>
      <c r="D23" s="168">
        <v>14219705846.194128</v>
      </c>
      <c r="E23" s="148">
        <v>8193688102.5749149</v>
      </c>
      <c r="F23" s="147"/>
      <c r="G23" s="3"/>
      <c r="H23" s="3"/>
      <c r="I23" s="3"/>
      <c r="J23" s="3"/>
      <c r="K23" s="9"/>
      <c r="L23" s="9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s="1" customFormat="1" ht="18" customHeight="1">
      <c r="A24" s="259"/>
      <c r="B24" s="290"/>
      <c r="C24" s="171">
        <v>12999738559.396009</v>
      </c>
      <c r="D24" s="170">
        <v>12919989727.437515</v>
      </c>
      <c r="E24" s="156"/>
      <c r="F24" s="155"/>
      <c r="G24" s="3"/>
      <c r="H24" s="3"/>
      <c r="I24" s="3"/>
      <c r="J24" s="3"/>
      <c r="K24" s="9"/>
      <c r="L24" s="9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s="1" customFormat="1" ht="15">
      <c r="A25" s="285" t="s">
        <v>29</v>
      </c>
      <c r="B25" s="286"/>
      <c r="C25" s="169">
        <v>14861745223.082714</v>
      </c>
      <c r="D25" s="168">
        <v>19951545922.172031</v>
      </c>
      <c r="E25" s="148">
        <v>6048735785.1617756</v>
      </c>
      <c r="F25" s="147"/>
      <c r="G25" s="3"/>
      <c r="H25" s="3"/>
      <c r="I25" s="3"/>
      <c r="J25" s="3"/>
      <c r="K25" s="9"/>
      <c r="L25" s="9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s="1" customFormat="1" ht="15">
      <c r="A26" s="287"/>
      <c r="B26" s="288"/>
      <c r="C26" s="171">
        <v>21006847427.371296</v>
      </c>
      <c r="D26" s="170">
        <v>35424022934.188866</v>
      </c>
      <c r="E26" s="156"/>
      <c r="F26" s="155"/>
      <c r="G26" s="3"/>
      <c r="H26" s="3"/>
      <c r="I26" s="3"/>
      <c r="J26" s="3"/>
      <c r="K26" s="9"/>
      <c r="L26" s="9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s="1" customFormat="1" ht="15">
      <c r="A27" s="285" t="s">
        <v>27</v>
      </c>
      <c r="B27" s="286"/>
      <c r="C27" s="169">
        <v>19471702505.548729</v>
      </c>
      <c r="D27" s="168">
        <v>21520529413.583</v>
      </c>
      <c r="E27" s="148">
        <v>26489379623.419701</v>
      </c>
      <c r="F27" s="147"/>
      <c r="G27" s="3"/>
      <c r="H27" s="3"/>
      <c r="I27" s="3"/>
      <c r="J27" s="3"/>
      <c r="K27" s="9"/>
      <c r="L27" s="9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s="1" customFormat="1" ht="15.75" thickBot="1">
      <c r="A28" s="295"/>
      <c r="B28" s="296"/>
      <c r="C28" s="167">
        <v>23839616152.927971</v>
      </c>
      <c r="D28" s="166">
        <v>35660933550.447052</v>
      </c>
      <c r="E28" s="143"/>
      <c r="F28" s="142"/>
      <c r="G28" s="3"/>
      <c r="H28" s="3"/>
      <c r="I28" s="3"/>
      <c r="J28" s="3"/>
      <c r="K28" s="9"/>
      <c r="L28" s="9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s="1" customFormat="1" ht="15.75" thickTop="1">
      <c r="A29" s="165"/>
      <c r="B29" s="165"/>
      <c r="C29" s="164"/>
      <c r="D29" s="164"/>
      <c r="E29" s="163"/>
      <c r="F29" s="163"/>
      <c r="G29" s="3"/>
      <c r="H29" s="3"/>
      <c r="I29" s="3"/>
      <c r="J29" s="3"/>
      <c r="K29" s="9"/>
      <c r="L29" s="9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s="1" customFormat="1" ht="15.75" thickBot="1">
      <c r="A30" s="165"/>
      <c r="B30" s="165"/>
      <c r="C30" s="164"/>
      <c r="D30" s="164"/>
      <c r="E30" s="163"/>
      <c r="F30" s="163"/>
      <c r="G30" s="3"/>
      <c r="H30" s="3"/>
      <c r="I30" s="3"/>
      <c r="J30" s="3"/>
      <c r="K30" s="9"/>
      <c r="L30" s="9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s="1" customFormat="1" ht="25.5" customHeight="1" thickTop="1" thickBot="1">
      <c r="A31" s="276" t="s">
        <v>17</v>
      </c>
      <c r="B31" s="277"/>
      <c r="C31" s="262" t="s">
        <v>24</v>
      </c>
      <c r="D31" s="262"/>
      <c r="E31" s="280"/>
      <c r="F31" s="281"/>
      <c r="G31" s="3"/>
      <c r="H31" s="3"/>
      <c r="I31" s="3"/>
      <c r="J31" s="3"/>
      <c r="K31" s="9"/>
      <c r="L31" s="9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s="1" customFormat="1" ht="30.75" customHeight="1" thickTop="1" thickBot="1">
      <c r="A32" s="278"/>
      <c r="B32" s="279"/>
      <c r="C32" s="283" t="s">
        <v>12</v>
      </c>
      <c r="D32" s="283"/>
      <c r="E32" s="283"/>
      <c r="F32" s="284"/>
      <c r="G32" s="3"/>
      <c r="H32" s="249" t="s">
        <v>42</v>
      </c>
      <c r="I32" s="261" t="s">
        <v>24</v>
      </c>
      <c r="J32" s="262"/>
      <c r="K32" s="262"/>
      <c r="L32" s="263"/>
      <c r="M32" s="264" t="s">
        <v>2</v>
      </c>
      <c r="N32" s="3"/>
      <c r="O32" s="3"/>
      <c r="P32" s="3"/>
      <c r="Q32" s="3"/>
      <c r="R32" s="3"/>
      <c r="S32" s="3"/>
      <c r="T32" s="3"/>
      <c r="U32" s="3"/>
      <c r="V32" s="3"/>
    </row>
    <row r="33" spans="1:22" s="1" customFormat="1" ht="36" customHeight="1" thickTop="1" thickBot="1">
      <c r="A33" s="297" t="s">
        <v>41</v>
      </c>
      <c r="B33" s="298"/>
      <c r="C33" s="162" t="s">
        <v>49</v>
      </c>
      <c r="D33" s="187" t="s">
        <v>48</v>
      </c>
      <c r="E33" s="161" t="s">
        <v>47</v>
      </c>
      <c r="F33" s="48"/>
      <c r="G33" s="3"/>
      <c r="H33" s="251"/>
      <c r="I33" s="92" t="s">
        <v>36</v>
      </c>
      <c r="J33" s="86" t="s">
        <v>35</v>
      </c>
      <c r="K33" s="87" t="s">
        <v>0</v>
      </c>
      <c r="L33" s="88" t="s">
        <v>1</v>
      </c>
      <c r="M33" s="265"/>
      <c r="N33" s="3"/>
      <c r="O33" s="3"/>
      <c r="P33" s="3"/>
      <c r="Q33" s="3"/>
      <c r="R33" s="3"/>
      <c r="S33" s="3"/>
    </row>
    <row r="34" spans="1:22" s="1" customFormat="1" ht="15.75" thickTop="1">
      <c r="A34" s="254" t="s">
        <v>34</v>
      </c>
      <c r="B34" s="289"/>
      <c r="C34" s="81">
        <f>C19/C4</f>
        <v>0.1451653242987001</v>
      </c>
      <c r="D34" s="149">
        <f>D19/D4</f>
        <v>0.19795048911233795</v>
      </c>
      <c r="E34" s="160">
        <f>E19/E4</f>
        <v>0.12615214334034883</v>
      </c>
      <c r="F34" s="147"/>
      <c r="G34" s="3"/>
      <c r="H34" s="112" t="s">
        <v>34</v>
      </c>
      <c r="I34" s="114">
        <v>100</v>
      </c>
      <c r="J34" s="115">
        <f>L34/K$34*100</f>
        <v>11.587209789725206</v>
      </c>
      <c r="K34" s="22">
        <f>AVERAGE(C34:F35)</f>
        <v>0.14037456917417573</v>
      </c>
      <c r="L34" s="146">
        <f>STDEV(C34:F35)/SQRT(M34)</f>
        <v>1.6265495821634671E-2</v>
      </c>
      <c r="M34" s="89">
        <f>COUNTA(C34:F35)</f>
        <v>5</v>
      </c>
      <c r="N34" s="3"/>
    </row>
    <row r="35" spans="1:22" s="1" customFormat="1" ht="15">
      <c r="A35" s="291"/>
      <c r="B35" s="292"/>
      <c r="C35" s="157">
        <f t="shared" ref="C35:D43" si="0">C20/C5</f>
        <v>0.13350967315094406</v>
      </c>
      <c r="D35" s="70">
        <f t="shared" si="0"/>
        <v>9.9095215968547715E-2</v>
      </c>
      <c r="E35" s="156"/>
      <c r="F35" s="155"/>
      <c r="G35" s="3"/>
      <c r="H35" s="192"/>
      <c r="I35" s="191"/>
      <c r="J35" s="190"/>
      <c r="K35" s="152"/>
      <c r="L35" s="151"/>
      <c r="M35" s="150"/>
      <c r="N35" s="3"/>
    </row>
    <row r="36" spans="1:22" s="1" customFormat="1" ht="15">
      <c r="A36" s="254" t="s">
        <v>33</v>
      </c>
      <c r="B36" s="289"/>
      <c r="C36" s="81">
        <f t="shared" si="0"/>
        <v>0.22609853243488892</v>
      </c>
      <c r="D36" s="149">
        <f t="shared" si="0"/>
        <v>0.21862624743463319</v>
      </c>
      <c r="E36" s="148"/>
      <c r="F36" s="147"/>
      <c r="G36" s="3"/>
      <c r="H36" s="106" t="s">
        <v>32</v>
      </c>
      <c r="I36" s="114">
        <f>K36/K$34*100</f>
        <v>159.88076620697592</v>
      </c>
      <c r="J36" s="115">
        <f>L36/K$34*100</f>
        <v>5.0417795748281158</v>
      </c>
      <c r="K36" s="22">
        <f>AVERAGE(C36:F37)</f>
        <v>0.22443193675541362</v>
      </c>
      <c r="L36" s="146">
        <f>STDEV(C36:F37)/SQRT(M36)</f>
        <v>7.0773763568765568E-3</v>
      </c>
      <c r="M36" s="89">
        <f>COUNTA(C36:F37)</f>
        <v>4</v>
      </c>
      <c r="N36" s="3"/>
    </row>
    <row r="37" spans="1:22" s="1" customFormat="1" ht="15">
      <c r="A37" s="259"/>
      <c r="B37" s="290"/>
      <c r="C37" s="80">
        <f t="shared" si="0"/>
        <v>0.24317513727626769</v>
      </c>
      <c r="D37" s="51">
        <f t="shared" si="0"/>
        <v>0.20982782987586465</v>
      </c>
      <c r="E37" s="159"/>
      <c r="F37" s="158"/>
      <c r="G37" s="3"/>
      <c r="H37" s="109"/>
      <c r="I37" s="154"/>
      <c r="J37" s="153"/>
      <c r="K37" s="152"/>
      <c r="L37" s="151"/>
      <c r="M37" s="150"/>
      <c r="N37" s="3"/>
    </row>
    <row r="38" spans="1:22" s="1" customFormat="1" ht="15">
      <c r="A38" s="254" t="s">
        <v>31</v>
      </c>
      <c r="B38" s="289"/>
      <c r="C38" s="81">
        <f t="shared" si="0"/>
        <v>0.22135300478848316</v>
      </c>
      <c r="D38" s="149">
        <f t="shared" si="0"/>
        <v>0.20082893968437185</v>
      </c>
      <c r="E38" s="148">
        <f>E23/E8</f>
        <v>0.14512031038365536</v>
      </c>
      <c r="F38" s="147"/>
      <c r="G38" s="11"/>
      <c r="H38" s="106" t="s">
        <v>30</v>
      </c>
      <c r="I38" s="114">
        <f>K38/K$34*100</f>
        <v>140.25630636900462</v>
      </c>
      <c r="J38" s="115">
        <f>L38/K$34*100</f>
        <v>9.5352353082672696</v>
      </c>
      <c r="K38" s="22">
        <f>AVERAGE(C38:F39)</f>
        <v>0.19688418580510222</v>
      </c>
      <c r="L38" s="146">
        <f>STDEV(C38:F39)/SQRT(M38)</f>
        <v>1.3385045483724068E-2</v>
      </c>
      <c r="M38" s="89">
        <f>COUNTA(C38:F39)</f>
        <v>5</v>
      </c>
      <c r="N38" s="3"/>
    </row>
    <row r="39" spans="1:22" s="1" customFormat="1" ht="15">
      <c r="A39" s="291"/>
      <c r="B39" s="292"/>
      <c r="C39" s="157">
        <f t="shared" si="0"/>
        <v>0.20566213559193885</v>
      </c>
      <c r="D39" s="70">
        <f t="shared" si="0"/>
        <v>0.21145653857706204</v>
      </c>
      <c r="E39" s="156"/>
      <c r="F39" s="155"/>
      <c r="G39" s="11"/>
      <c r="H39" s="109"/>
      <c r="I39" s="154"/>
      <c r="J39" s="153"/>
      <c r="K39" s="152"/>
      <c r="L39" s="151"/>
      <c r="M39" s="150"/>
      <c r="N39" s="3"/>
    </row>
    <row r="40" spans="1:22" s="1" customFormat="1" ht="15">
      <c r="A40" s="285" t="s">
        <v>29</v>
      </c>
      <c r="B40" s="286"/>
      <c r="C40" s="81">
        <f t="shared" si="0"/>
        <v>0.30377966743073931</v>
      </c>
      <c r="D40" s="149">
        <f t="shared" si="0"/>
        <v>0.26625162366982708</v>
      </c>
      <c r="E40" s="148">
        <f>E25/E10</f>
        <v>0.24713797161245271</v>
      </c>
      <c r="F40" s="147"/>
      <c r="G40" s="3"/>
      <c r="H40" s="106" t="s">
        <v>28</v>
      </c>
      <c r="I40" s="114">
        <f>K40/K$34*100</f>
        <v>189.32908039164766</v>
      </c>
      <c r="J40" s="115">
        <f>L40/K$34*100</f>
        <v>7.4201865345226592</v>
      </c>
      <c r="K40" s="22">
        <f>AVERAGE(C40:F41)</f>
        <v>0.26576988092120424</v>
      </c>
      <c r="L40" s="146">
        <f>STDEV(C40:F41)/SQRT(M40)</f>
        <v>1.0416054879756383E-2</v>
      </c>
      <c r="M40" s="89">
        <f>COUNTA(C40:F41)</f>
        <v>5</v>
      </c>
      <c r="N40" s="3"/>
      <c r="U40" s="3"/>
      <c r="V40" s="3"/>
    </row>
    <row r="41" spans="1:22" s="1" customFormat="1" ht="15">
      <c r="A41" s="293"/>
      <c r="B41" s="294"/>
      <c r="C41" s="157">
        <f t="shared" si="0"/>
        <v>0.24633855154619777</v>
      </c>
      <c r="D41" s="70">
        <f t="shared" si="0"/>
        <v>0.26534159034680443</v>
      </c>
      <c r="E41" s="156"/>
      <c r="F41" s="155"/>
      <c r="G41" s="3"/>
      <c r="H41" s="109"/>
      <c r="I41" s="154"/>
      <c r="J41" s="153"/>
      <c r="K41" s="152"/>
      <c r="L41" s="151"/>
      <c r="M41" s="150"/>
      <c r="N41" s="3"/>
      <c r="U41" s="3"/>
      <c r="V41" s="3"/>
    </row>
    <row r="42" spans="1:22" s="1" customFormat="1" ht="15">
      <c r="A42" s="285" t="s">
        <v>27</v>
      </c>
      <c r="B42" s="286"/>
      <c r="C42" s="81">
        <f t="shared" si="0"/>
        <v>0.27137885693815145</v>
      </c>
      <c r="D42" s="149">
        <f t="shared" si="0"/>
        <v>0.28937404606299721</v>
      </c>
      <c r="E42" s="148">
        <f>E27/E12</f>
        <v>0.25280249469585359</v>
      </c>
      <c r="F42" s="147"/>
      <c r="G42" s="3"/>
      <c r="H42" s="106" t="s">
        <v>26</v>
      </c>
      <c r="I42" s="114">
        <f>K42/K$34*100</f>
        <v>188.81419154286584</v>
      </c>
      <c r="J42" s="115">
        <f>L42/K$34*100</f>
        <v>5.3592511548319726</v>
      </c>
      <c r="K42" s="22">
        <f>AVERAGE(C41:F42)</f>
        <v>0.2650471079180009</v>
      </c>
      <c r="L42" s="146">
        <f>STDEV(C41:F42)/SQRT(M42)</f>
        <v>7.5230257195574189E-3</v>
      </c>
      <c r="M42" s="89">
        <f>COUNTA(C41:F42)</f>
        <v>5</v>
      </c>
      <c r="N42" s="3"/>
      <c r="U42" s="3"/>
      <c r="V42" s="3"/>
    </row>
    <row r="43" spans="1:22" s="1" customFormat="1" ht="15.75" thickBot="1">
      <c r="A43" s="295"/>
      <c r="B43" s="296"/>
      <c r="C43" s="145">
        <f t="shared" si="0"/>
        <v>0.28843222857873496</v>
      </c>
      <c r="D43" s="144">
        <f t="shared" si="0"/>
        <v>0.32071611541083589</v>
      </c>
      <c r="E43" s="143"/>
      <c r="F43" s="142"/>
      <c r="G43" s="3"/>
      <c r="H43" s="107"/>
      <c r="I43" s="141"/>
      <c r="J43" s="140"/>
      <c r="K43" s="139"/>
      <c r="L43" s="138"/>
      <c r="M43" s="137"/>
      <c r="N43" s="3"/>
      <c r="U43" s="3"/>
      <c r="V43" s="3"/>
    </row>
    <row r="44" spans="1:22" s="1" customFormat="1" ht="15.75" thickTop="1">
      <c r="A44" s="13"/>
      <c r="B44" s="13"/>
      <c r="C44" s="132"/>
      <c r="D44" s="132"/>
      <c r="E44" s="132"/>
      <c r="F44" s="132"/>
      <c r="G44" s="3"/>
      <c r="H44" s="3"/>
      <c r="I44" s="132"/>
      <c r="J44" s="132"/>
      <c r="K44" s="132"/>
      <c r="L44" s="132"/>
      <c r="M44" s="132"/>
      <c r="N44" s="132"/>
      <c r="O44" s="132"/>
      <c r="P44" s="132"/>
      <c r="Q44" s="132"/>
      <c r="S44" s="3"/>
      <c r="T44" s="3"/>
      <c r="U44" s="3"/>
      <c r="V44" s="3"/>
    </row>
    <row r="45" spans="1:22" s="1" customFormat="1" ht="15">
      <c r="A45" s="13"/>
      <c r="B45" s="13"/>
      <c r="C45" s="132"/>
      <c r="D45" s="132"/>
      <c r="E45" s="132"/>
      <c r="F45" s="132"/>
      <c r="G45" s="3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S45" s="3"/>
      <c r="T45" s="3"/>
      <c r="U45" s="3"/>
      <c r="V45" s="3"/>
    </row>
    <row r="46" spans="1:22" ht="15" customHeight="1">
      <c r="A46" s="13"/>
      <c r="B46" s="13"/>
      <c r="C46" s="132"/>
      <c r="D46" s="132"/>
      <c r="E46" s="132"/>
      <c r="F46" s="132"/>
      <c r="G46" s="3"/>
      <c r="H46" s="132"/>
      <c r="I46" s="134"/>
      <c r="J46" s="134"/>
      <c r="K46" s="132"/>
      <c r="L46" s="132"/>
      <c r="M46" s="132"/>
      <c r="N46" s="132"/>
      <c r="O46" s="132"/>
      <c r="P46" s="132"/>
      <c r="Q46" s="132"/>
      <c r="S46" s="3"/>
      <c r="T46" s="3"/>
      <c r="U46" s="3"/>
      <c r="V46" s="3"/>
    </row>
    <row r="47" spans="1:22" ht="15" customHeight="1">
      <c r="A47" s="3"/>
      <c r="B47" s="3"/>
      <c r="C47" s="3"/>
      <c r="D47" s="3"/>
      <c r="E47"/>
      <c r="F47"/>
      <c r="I47"/>
      <c r="J47"/>
    </row>
    <row r="48" spans="1:22" ht="15" customHeight="1">
      <c r="A48" s="3"/>
      <c r="B48" s="3"/>
      <c r="C48" s="3"/>
      <c r="D48" s="3"/>
      <c r="E48"/>
      <c r="F48"/>
      <c r="I48"/>
      <c r="J48"/>
    </row>
    <row r="49" spans="1:10" ht="15" customHeight="1">
      <c r="A49" s="3"/>
      <c r="B49" s="3"/>
      <c r="C49" s="3"/>
      <c r="D49" s="3"/>
      <c r="E49"/>
      <c r="F49"/>
      <c r="I49"/>
      <c r="J49"/>
    </row>
    <row r="50" spans="1:10" ht="15" customHeight="1">
      <c r="A50" s="3"/>
      <c r="B50" s="3"/>
      <c r="C50" s="3"/>
      <c r="D50" s="3"/>
      <c r="E50"/>
      <c r="F50"/>
      <c r="I50"/>
      <c r="J50"/>
    </row>
    <row r="51" spans="1:10" ht="15" customHeight="1">
      <c r="A51" s="3"/>
      <c r="B51" s="3"/>
      <c r="C51" s="3"/>
      <c r="D51" s="3"/>
      <c r="E51"/>
      <c r="F51"/>
      <c r="I51"/>
      <c r="J51"/>
    </row>
    <row r="52" spans="1:10" ht="15" customHeight="1">
      <c r="A52" s="3"/>
      <c r="B52" s="3"/>
      <c r="C52" s="3"/>
      <c r="D52" s="3"/>
      <c r="E52"/>
      <c r="F52"/>
      <c r="I52"/>
      <c r="J52"/>
    </row>
    <row r="53" spans="1:10" ht="15" customHeight="1">
      <c r="A53" s="3"/>
      <c r="B53" s="3"/>
      <c r="C53" s="3"/>
      <c r="D53" s="3"/>
      <c r="E53"/>
      <c r="F53"/>
      <c r="I53"/>
      <c r="J53"/>
    </row>
    <row r="54" spans="1:10" ht="15" customHeight="1">
      <c r="C54"/>
      <c r="D54"/>
      <c r="E54"/>
      <c r="F54"/>
      <c r="I54"/>
      <c r="J54"/>
    </row>
    <row r="55" spans="1:10" ht="15" customHeight="1">
      <c r="C55"/>
      <c r="D55"/>
      <c r="E55"/>
      <c r="F55"/>
      <c r="I55"/>
      <c r="J55"/>
    </row>
    <row r="56" spans="1:10" ht="15" customHeight="1">
      <c r="C56"/>
      <c r="D56"/>
      <c r="E56"/>
      <c r="F56"/>
      <c r="I56"/>
      <c r="J56"/>
    </row>
    <row r="57" spans="1:10" ht="15" customHeight="1">
      <c r="C57"/>
      <c r="D57"/>
      <c r="E57"/>
      <c r="F57"/>
      <c r="I57"/>
      <c r="J57"/>
    </row>
    <row r="58" spans="1:10" ht="15">
      <c r="A58" s="3"/>
      <c r="B58" s="3"/>
      <c r="C58"/>
      <c r="D58"/>
      <c r="E58"/>
      <c r="F58"/>
      <c r="I58"/>
      <c r="J58"/>
    </row>
    <row r="59" spans="1:10" ht="15">
      <c r="A59" s="3"/>
      <c r="B59" s="3"/>
      <c r="C59"/>
      <c r="D59"/>
      <c r="E59"/>
      <c r="F59"/>
      <c r="I59"/>
      <c r="J59"/>
    </row>
    <row r="60" spans="1:10" ht="15">
      <c r="A60" s="3"/>
      <c r="B60" s="3"/>
      <c r="C60"/>
      <c r="D60"/>
      <c r="E60"/>
      <c r="F60"/>
      <c r="I60"/>
      <c r="J60"/>
    </row>
    <row r="61" spans="1:10" ht="15">
      <c r="A61" s="3"/>
      <c r="B61" s="3"/>
      <c r="C61"/>
      <c r="D61"/>
      <c r="E61"/>
      <c r="F61"/>
      <c r="I61"/>
      <c r="J61"/>
    </row>
    <row r="62" spans="1:10" ht="15">
      <c r="A62" s="3"/>
      <c r="B62" s="3"/>
      <c r="C62"/>
      <c r="D62"/>
      <c r="E62"/>
      <c r="F62"/>
      <c r="I62"/>
      <c r="J62"/>
    </row>
    <row r="63" spans="1:10" ht="15">
      <c r="A63" s="3"/>
      <c r="B63" s="3"/>
      <c r="C63"/>
      <c r="D63"/>
      <c r="E63"/>
      <c r="F63"/>
      <c r="I63"/>
      <c r="J63"/>
    </row>
    <row r="64" spans="1:10" ht="15">
      <c r="A64" s="3"/>
      <c r="B64" s="3"/>
      <c r="C64"/>
      <c r="D64"/>
      <c r="E64"/>
      <c r="F64"/>
      <c r="I64"/>
      <c r="J64"/>
    </row>
    <row r="65" spans="1:10" ht="15">
      <c r="A65" s="3"/>
      <c r="B65" s="3"/>
      <c r="C65"/>
      <c r="D65"/>
      <c r="E65"/>
      <c r="F65"/>
      <c r="I65"/>
      <c r="J65"/>
    </row>
    <row r="66" spans="1:10" ht="15">
      <c r="A66" s="3"/>
      <c r="B66" s="3"/>
      <c r="C66"/>
      <c r="D66"/>
      <c r="E66"/>
      <c r="F66"/>
      <c r="I66"/>
      <c r="J66"/>
    </row>
    <row r="67" spans="1:10" ht="14.25" customHeight="1">
      <c r="A67" s="3"/>
      <c r="B67" s="3"/>
      <c r="C67"/>
      <c r="D67"/>
      <c r="E67"/>
      <c r="F67"/>
      <c r="I67"/>
      <c r="J67"/>
    </row>
    <row r="68" spans="1:10" ht="15">
      <c r="A68" s="3"/>
      <c r="B68" s="3"/>
      <c r="C68"/>
      <c r="D68"/>
      <c r="E68"/>
      <c r="F68"/>
      <c r="I68"/>
      <c r="J68"/>
    </row>
    <row r="69" spans="1:10" ht="15">
      <c r="A69" s="3"/>
      <c r="B69" s="3"/>
      <c r="C69"/>
      <c r="D69"/>
      <c r="E69"/>
      <c r="F69"/>
      <c r="I69"/>
      <c r="J69"/>
    </row>
    <row r="70" spans="1:10" ht="15">
      <c r="A70" s="3"/>
      <c r="B70" s="3"/>
      <c r="C70"/>
      <c r="D70"/>
      <c r="E70"/>
      <c r="F70"/>
      <c r="I70"/>
      <c r="J70"/>
    </row>
    <row r="71" spans="1:10" ht="15">
      <c r="A71" s="3"/>
      <c r="B71" s="3"/>
      <c r="C71"/>
      <c r="D71"/>
      <c r="E71"/>
      <c r="F71"/>
      <c r="I71"/>
      <c r="J71"/>
    </row>
    <row r="72" spans="1:10" ht="15">
      <c r="A72" s="3"/>
      <c r="B72" s="3"/>
      <c r="C72"/>
      <c r="D72"/>
      <c r="E72"/>
      <c r="F72"/>
      <c r="I72"/>
      <c r="J72"/>
    </row>
    <row r="73" spans="1:10" ht="15">
      <c r="A73" s="8"/>
      <c r="B73" s="3"/>
      <c r="C73"/>
      <c r="D73"/>
      <c r="E73"/>
      <c r="F73"/>
      <c r="I73"/>
      <c r="J73"/>
    </row>
    <row r="74" spans="1:10" ht="15">
      <c r="A74" s="8"/>
      <c r="B74" s="3"/>
      <c r="C74"/>
      <c r="D74"/>
      <c r="E74"/>
      <c r="F74"/>
      <c r="I74"/>
      <c r="J74"/>
    </row>
    <row r="75" spans="1:10" ht="15">
      <c r="A75" s="8"/>
      <c r="B75" s="3"/>
      <c r="C75"/>
      <c r="D75"/>
      <c r="E75"/>
      <c r="F75"/>
      <c r="I75"/>
      <c r="J75"/>
    </row>
    <row r="76" spans="1:10" ht="15">
      <c r="A76" s="3"/>
      <c r="B76" s="3"/>
      <c r="C76"/>
      <c r="D76"/>
      <c r="E76"/>
      <c r="F76"/>
      <c r="I76"/>
      <c r="J76"/>
    </row>
    <row r="77" spans="1:10">
      <c r="C77"/>
      <c r="D77"/>
      <c r="E77"/>
      <c r="F77"/>
      <c r="I77"/>
      <c r="J77"/>
    </row>
    <row r="78" spans="1:10">
      <c r="C78"/>
      <c r="D78"/>
      <c r="E78"/>
      <c r="F78"/>
      <c r="I78"/>
      <c r="J78"/>
    </row>
    <row r="79" spans="1:10">
      <c r="C79"/>
      <c r="D79"/>
      <c r="E79"/>
      <c r="F79"/>
      <c r="I79"/>
      <c r="J79"/>
    </row>
    <row r="80" spans="1:10">
      <c r="C80"/>
      <c r="D80"/>
      <c r="E80"/>
      <c r="F80"/>
      <c r="I80"/>
      <c r="J80"/>
    </row>
    <row r="81" spans="3:12">
      <c r="C81"/>
      <c r="D81"/>
      <c r="E81"/>
      <c r="F81"/>
      <c r="I81"/>
      <c r="J81"/>
    </row>
    <row r="82" spans="3:12">
      <c r="C82"/>
      <c r="D82"/>
      <c r="E82"/>
      <c r="F82"/>
      <c r="I82"/>
      <c r="J82"/>
    </row>
    <row r="83" spans="3:12">
      <c r="C83"/>
      <c r="D83"/>
      <c r="E83"/>
      <c r="F83"/>
      <c r="I83"/>
      <c r="J83"/>
    </row>
    <row r="84" spans="3:12">
      <c r="C84"/>
      <c r="D84"/>
      <c r="E84"/>
      <c r="F84"/>
      <c r="I84"/>
      <c r="J84"/>
    </row>
    <row r="85" spans="3:12">
      <c r="C85"/>
      <c r="D85"/>
      <c r="E85"/>
      <c r="F85"/>
      <c r="I85"/>
      <c r="J85"/>
    </row>
    <row r="86" spans="3:12">
      <c r="C86"/>
      <c r="D86"/>
      <c r="E86"/>
      <c r="F86"/>
      <c r="I86"/>
      <c r="J86"/>
    </row>
    <row r="87" spans="3:12">
      <c r="C87"/>
      <c r="D87"/>
      <c r="E87"/>
      <c r="F87"/>
      <c r="I87"/>
      <c r="J87"/>
    </row>
    <row r="88" spans="3:12">
      <c r="C88"/>
      <c r="D88"/>
      <c r="E88"/>
      <c r="F88"/>
      <c r="I88"/>
      <c r="J88"/>
    </row>
    <row r="89" spans="3:12">
      <c r="C89"/>
      <c r="D89"/>
      <c r="E89"/>
      <c r="F89"/>
      <c r="I89"/>
      <c r="J89"/>
    </row>
    <row r="90" spans="3:12">
      <c r="C90"/>
      <c r="D90"/>
      <c r="E90"/>
      <c r="F90"/>
      <c r="I90"/>
      <c r="J90"/>
    </row>
    <row r="91" spans="3:12">
      <c r="C91"/>
      <c r="D91"/>
      <c r="E91"/>
      <c r="F91"/>
      <c r="I91"/>
      <c r="J91"/>
    </row>
    <row r="92" spans="3:12">
      <c r="C92"/>
      <c r="D92"/>
      <c r="E92"/>
      <c r="F92"/>
      <c r="I92"/>
      <c r="J92"/>
    </row>
    <row r="93" spans="3:12">
      <c r="C93"/>
      <c r="D93"/>
      <c r="E93"/>
      <c r="F93"/>
      <c r="I93"/>
      <c r="J93"/>
    </row>
    <row r="94" spans="3:12">
      <c r="C94"/>
      <c r="D94"/>
      <c r="E94"/>
      <c r="F94"/>
      <c r="I94"/>
      <c r="J94"/>
    </row>
    <row r="95" spans="3:12">
      <c r="C95"/>
      <c r="D95"/>
      <c r="E95"/>
      <c r="F95"/>
      <c r="I95"/>
      <c r="J95"/>
    </row>
    <row r="96" spans="3:12" ht="15">
      <c r="G96" s="15"/>
      <c r="H96" s="15"/>
      <c r="I96" s="14"/>
      <c r="J96" s="130"/>
      <c r="K96" s="3"/>
      <c r="L96" s="131"/>
    </row>
    <row r="97" spans="7:12" ht="15">
      <c r="G97" s="15"/>
      <c r="H97" s="10"/>
      <c r="I97" s="14"/>
      <c r="J97" s="130"/>
      <c r="K97" s="3"/>
      <c r="L97" s="131"/>
    </row>
    <row r="98" spans="7:12" ht="15">
      <c r="G98" s="10"/>
      <c r="H98" s="10"/>
      <c r="I98" s="14"/>
      <c r="J98" s="130"/>
      <c r="K98" s="3"/>
    </row>
    <row r="99" spans="7:12" ht="15">
      <c r="G99" s="10"/>
      <c r="H99" s="10"/>
      <c r="I99" s="129"/>
      <c r="J99" s="128"/>
      <c r="K99" s="3"/>
    </row>
    <row r="100" spans="7:12" ht="15">
      <c r="G100" s="10"/>
      <c r="H100" s="15"/>
      <c r="I100" s="129"/>
      <c r="J100" s="128"/>
      <c r="K100" s="3"/>
    </row>
    <row r="101" spans="7:12" ht="15">
      <c r="G101" s="10"/>
      <c r="H101" s="15"/>
      <c r="I101" s="14"/>
      <c r="J101" s="9"/>
      <c r="K101" s="3"/>
    </row>
    <row r="102" spans="7:12" ht="15">
      <c r="G102" s="10"/>
      <c r="H102" s="10"/>
      <c r="I102" s="14"/>
      <c r="J102" s="9"/>
      <c r="K102" s="3"/>
    </row>
    <row r="103" spans="7:12" ht="15">
      <c r="G103" s="10"/>
      <c r="H103" s="10"/>
      <c r="I103" s="14"/>
      <c r="J103" s="9"/>
      <c r="K103" s="3"/>
    </row>
    <row r="104" spans="7:12" ht="15">
      <c r="G104" s="10"/>
      <c r="H104" s="10"/>
      <c r="I104" s="14"/>
      <c r="J104" s="9"/>
      <c r="K104" s="3"/>
    </row>
    <row r="105" spans="7:12" ht="15">
      <c r="H105" s="10"/>
      <c r="I105" s="14"/>
      <c r="J105" s="9"/>
      <c r="K105" s="3"/>
    </row>
    <row r="106" spans="7:12" ht="15">
      <c r="H106" s="10"/>
      <c r="I106" s="14"/>
      <c r="J106" s="9"/>
      <c r="K106" s="3"/>
    </row>
    <row r="107" spans="7:12" ht="15">
      <c r="H107" s="10"/>
      <c r="I107" s="14"/>
      <c r="J107" s="9"/>
      <c r="K107" s="3"/>
    </row>
    <row r="108" spans="7:12" ht="15">
      <c r="H108" s="10"/>
    </row>
  </sheetData>
  <mergeCells count="30">
    <mergeCell ref="A6:B7"/>
    <mergeCell ref="H32:H33"/>
    <mergeCell ref="I32:L32"/>
    <mergeCell ref="M32:M33"/>
    <mergeCell ref="C16:F16"/>
    <mergeCell ref="C17:F17"/>
    <mergeCell ref="C31:F31"/>
    <mergeCell ref="C32:F32"/>
    <mergeCell ref="A1:B2"/>
    <mergeCell ref="C1:F1"/>
    <mergeCell ref="C2:F2"/>
    <mergeCell ref="A3:B3"/>
    <mergeCell ref="A4:B5"/>
    <mergeCell ref="A27:B28"/>
    <mergeCell ref="A8:B9"/>
    <mergeCell ref="A10:B11"/>
    <mergeCell ref="A12:B13"/>
    <mergeCell ref="A16:B17"/>
    <mergeCell ref="A18:B18"/>
    <mergeCell ref="A19:B20"/>
    <mergeCell ref="A21:B22"/>
    <mergeCell ref="A23:B24"/>
    <mergeCell ref="A25:B26"/>
    <mergeCell ref="A36:B37"/>
    <mergeCell ref="A38:B39"/>
    <mergeCell ref="A40:B41"/>
    <mergeCell ref="A42:B43"/>
    <mergeCell ref="A31:B32"/>
    <mergeCell ref="A33:B33"/>
    <mergeCell ref="A34:B35"/>
  </mergeCells>
  <phoneticPr fontId="1"/>
  <pageMargins left="0.39370078740157483" right="0.15748031496062992" top="0.78740157480314965" bottom="0.39370078740157483" header="0.55118110236220474" footer="0.43307086614173229"/>
  <pageSetup paperSize="9" scale="70" orientation="landscape" cellComments="asDisplayed" horizontalDpi="4294967292" verticalDpi="4294967292" r:id="rId1"/>
  <headerFooter alignWithMargins="0">
    <oddHeader>&amp;C&amp;18ETによる培養アストロサイトのVEGF 発現　　(Dose-Response)&amp;R&amp;10&amp;P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47C9-F9D2-4743-B2CC-8CCC49707806}">
  <sheetPr>
    <tabColor theme="9" tint="0.79998168889431442"/>
  </sheetPr>
  <dimension ref="A1:R74"/>
  <sheetViews>
    <sheetView topLeftCell="A19" zoomScale="90" zoomScaleNormal="90" workbookViewId="0">
      <selection activeCell="F48" sqref="F48"/>
    </sheetView>
  </sheetViews>
  <sheetFormatPr defaultColWidth="11" defaultRowHeight="15"/>
  <cols>
    <col min="1" max="1" width="8.625" style="131" customWidth="1"/>
    <col min="2" max="2" width="13.625" style="131" customWidth="1"/>
    <col min="3" max="6" width="8" style="195" customWidth="1"/>
    <col min="7" max="7" width="10.875" style="193" customWidth="1"/>
    <col min="8" max="8" width="9.875" style="193" customWidth="1"/>
    <col min="9" max="9" width="10.375" style="194" customWidth="1"/>
    <col min="10" max="10" width="10.875" style="193" customWidth="1"/>
    <col min="11" max="11" width="10.125" style="193" customWidth="1"/>
    <col min="12" max="12" width="8.5" style="193" customWidth="1"/>
    <col min="13" max="13" width="9" customWidth="1"/>
    <col min="14" max="14" width="10.125" customWidth="1"/>
    <col min="15" max="15" width="7.625" customWidth="1"/>
    <col min="16" max="17" width="6.625" customWidth="1"/>
    <col min="18" max="18" width="11" customWidth="1"/>
    <col min="19" max="19" width="8.125" customWidth="1"/>
  </cols>
  <sheetData>
    <row r="1" spans="1:18" ht="29.25" customHeight="1" thickTop="1" thickBot="1">
      <c r="A1" s="276" t="s">
        <v>7</v>
      </c>
      <c r="B1" s="277"/>
      <c r="C1" s="262" t="s">
        <v>45</v>
      </c>
      <c r="D1" s="262"/>
      <c r="E1" s="280"/>
      <c r="F1" s="281"/>
      <c r="M1" s="132"/>
      <c r="N1" s="132"/>
      <c r="O1" s="132"/>
      <c r="P1" s="132"/>
      <c r="Q1" s="132"/>
      <c r="R1" s="132"/>
    </row>
    <row r="2" spans="1:18" ht="20.25" customHeight="1" thickTop="1" thickBot="1">
      <c r="A2" s="278"/>
      <c r="B2" s="279"/>
      <c r="C2" s="314" t="s">
        <v>12</v>
      </c>
      <c r="D2" s="315"/>
      <c r="E2" s="315"/>
      <c r="F2" s="316"/>
      <c r="G2" s="13"/>
      <c r="H2" s="13"/>
      <c r="I2" s="196"/>
      <c r="J2" s="13"/>
      <c r="K2" s="13"/>
      <c r="L2" s="13"/>
      <c r="M2" s="13"/>
      <c r="N2" s="13"/>
      <c r="O2" s="13"/>
      <c r="P2" s="132"/>
      <c r="Q2" s="132"/>
      <c r="R2" s="132"/>
    </row>
    <row r="3" spans="1:18" ht="18.75" customHeight="1" thickTop="1">
      <c r="A3" s="303" t="s">
        <v>58</v>
      </c>
      <c r="B3" s="305" t="s">
        <v>60</v>
      </c>
      <c r="C3" s="308" t="s">
        <v>59</v>
      </c>
      <c r="D3" s="309"/>
      <c r="E3" s="309"/>
      <c r="F3" s="310"/>
      <c r="G3" s="13"/>
      <c r="H3" s="13"/>
      <c r="I3" s="196"/>
      <c r="J3" s="13"/>
      <c r="K3" s="13"/>
      <c r="L3" s="13"/>
      <c r="M3" s="13"/>
      <c r="N3" s="13"/>
      <c r="O3" s="13"/>
      <c r="P3" s="132"/>
      <c r="Q3" s="132"/>
      <c r="R3" s="132"/>
    </row>
    <row r="4" spans="1:18" ht="14.25" customHeight="1" thickBot="1">
      <c r="A4" s="304"/>
      <c r="B4" s="306"/>
      <c r="C4" s="220" t="s">
        <v>55</v>
      </c>
      <c r="D4" s="219" t="s">
        <v>54</v>
      </c>
      <c r="E4" s="219" t="s">
        <v>53</v>
      </c>
      <c r="F4" s="218" t="s">
        <v>52</v>
      </c>
      <c r="G4" s="13"/>
      <c r="H4" s="13"/>
      <c r="I4" s="196"/>
      <c r="J4" s="13"/>
      <c r="K4" s="13"/>
      <c r="L4" s="13"/>
      <c r="M4" s="13"/>
      <c r="N4" s="13"/>
      <c r="O4" s="13"/>
      <c r="P4" s="132"/>
      <c r="Q4" s="132"/>
      <c r="R4" s="132"/>
    </row>
    <row r="5" spans="1:18" ht="15" customHeight="1" thickTop="1">
      <c r="A5" s="317" t="s">
        <v>51</v>
      </c>
      <c r="B5" s="232">
        <v>0</v>
      </c>
      <c r="C5" s="231">
        <v>424643193998.97156</v>
      </c>
      <c r="D5" s="230">
        <v>542307138480.40063</v>
      </c>
      <c r="E5" s="230">
        <v>441061941355.52954</v>
      </c>
      <c r="F5" s="229">
        <v>450017954810.03906</v>
      </c>
      <c r="G5" s="13"/>
      <c r="H5" s="13"/>
      <c r="I5" s="196"/>
      <c r="J5" s="13"/>
      <c r="K5" s="13"/>
      <c r="L5" s="13"/>
      <c r="M5" s="13"/>
      <c r="N5" s="13"/>
      <c r="O5" s="13"/>
      <c r="P5" s="132"/>
      <c r="Q5" s="132"/>
      <c r="R5" s="132"/>
    </row>
    <row r="6" spans="1:18" ht="15" customHeight="1">
      <c r="A6" s="300"/>
      <c r="B6" s="210">
        <v>10</v>
      </c>
      <c r="C6" s="226">
        <v>757423314446.93347</v>
      </c>
      <c r="D6" s="212">
        <v>743523198475.12805</v>
      </c>
      <c r="E6" s="212">
        <v>848386649632.70825</v>
      </c>
      <c r="F6" s="211">
        <v>681966901606.86243</v>
      </c>
      <c r="G6" s="13"/>
      <c r="H6" s="13"/>
      <c r="I6" s="196"/>
      <c r="J6" s="13"/>
      <c r="K6" s="13"/>
      <c r="L6" s="13"/>
      <c r="M6" s="13"/>
      <c r="N6" s="13"/>
      <c r="O6" s="13"/>
      <c r="P6" s="132"/>
      <c r="Q6" s="132"/>
      <c r="R6" s="132"/>
    </row>
    <row r="7" spans="1:18" ht="15" customHeight="1">
      <c r="A7" s="318" t="s">
        <v>50</v>
      </c>
      <c r="B7" s="210">
        <v>0</v>
      </c>
      <c r="C7" s="226">
        <v>536830754995.08148</v>
      </c>
      <c r="D7" s="212">
        <v>717442390994.00696</v>
      </c>
      <c r="E7" s="212">
        <v>526377754739.96948</v>
      </c>
      <c r="F7" s="211">
        <v>518798813707.82776</v>
      </c>
      <c r="G7" s="13"/>
      <c r="H7" s="13"/>
      <c r="I7" s="196"/>
      <c r="J7" s="13"/>
      <c r="K7" s="13"/>
      <c r="L7" s="13"/>
      <c r="M7" s="13"/>
      <c r="N7" s="13"/>
      <c r="O7" s="13"/>
      <c r="P7" s="132"/>
      <c r="Q7" s="132"/>
      <c r="R7" s="132"/>
    </row>
    <row r="8" spans="1:18" ht="15" customHeight="1" thickBot="1">
      <c r="A8" s="319"/>
      <c r="B8" s="136">
        <v>10</v>
      </c>
      <c r="C8" s="228">
        <v>749525380078.05261</v>
      </c>
      <c r="D8" s="203">
        <v>802923344368.20166</v>
      </c>
      <c r="E8" s="203">
        <v>581211260241.67249</v>
      </c>
      <c r="F8" s="202">
        <v>774350972259.79089</v>
      </c>
      <c r="G8" s="13"/>
      <c r="H8" s="13"/>
      <c r="I8" s="196"/>
      <c r="J8" s="13"/>
      <c r="K8" s="13"/>
      <c r="L8" s="13"/>
      <c r="M8" s="13"/>
      <c r="N8" s="13"/>
      <c r="O8" s="13"/>
      <c r="P8" s="132"/>
      <c r="Q8" s="132"/>
      <c r="R8" s="132"/>
    </row>
    <row r="9" spans="1:18" ht="16.5" thickTop="1" thickBot="1">
      <c r="A9" s="13"/>
      <c r="B9" s="13"/>
      <c r="C9" s="196"/>
      <c r="D9" s="227"/>
      <c r="E9" s="227"/>
      <c r="F9" s="227"/>
      <c r="G9" s="13"/>
      <c r="H9" s="13"/>
      <c r="I9" s="196"/>
      <c r="J9" s="13"/>
      <c r="K9" s="13"/>
      <c r="L9" s="13"/>
      <c r="M9" s="13"/>
      <c r="N9" s="13"/>
      <c r="O9" s="13"/>
      <c r="P9" s="132"/>
      <c r="Q9" s="132"/>
      <c r="R9" s="132"/>
    </row>
    <row r="10" spans="1:18" ht="27" customHeight="1" thickTop="1" thickBot="1">
      <c r="A10" s="276" t="s">
        <v>46</v>
      </c>
      <c r="B10" s="277"/>
      <c r="C10" s="261" t="s">
        <v>45</v>
      </c>
      <c r="D10" s="262"/>
      <c r="E10" s="280"/>
      <c r="F10" s="281"/>
      <c r="G10" s="13"/>
      <c r="H10" s="13"/>
      <c r="I10" s="196"/>
      <c r="J10" s="13"/>
      <c r="K10" s="13"/>
      <c r="L10" s="13"/>
      <c r="M10" s="13"/>
      <c r="N10" s="13"/>
      <c r="O10" s="13"/>
      <c r="P10" s="132"/>
      <c r="Q10" s="132"/>
      <c r="R10" s="132"/>
    </row>
    <row r="11" spans="1:18" ht="18.75" customHeight="1" thickTop="1" thickBot="1">
      <c r="A11" s="278"/>
      <c r="B11" s="279"/>
      <c r="C11" s="311" t="s">
        <v>12</v>
      </c>
      <c r="D11" s="312"/>
      <c r="E11" s="312"/>
      <c r="F11" s="313"/>
      <c r="G11" s="13"/>
      <c r="H11" s="13"/>
      <c r="I11" s="196"/>
      <c r="J11" s="13"/>
      <c r="K11" s="13"/>
      <c r="L11" s="13"/>
      <c r="M11" s="13"/>
      <c r="N11" s="13"/>
      <c r="O11" s="13"/>
      <c r="P11" s="132"/>
      <c r="Q11" s="132"/>
      <c r="R11" s="132"/>
    </row>
    <row r="12" spans="1:18" ht="18" customHeight="1" thickTop="1">
      <c r="A12" s="303" t="s">
        <v>58</v>
      </c>
      <c r="B12" s="305" t="s">
        <v>60</v>
      </c>
      <c r="C12" s="301" t="s">
        <v>59</v>
      </c>
      <c r="D12" s="301"/>
      <c r="E12" s="301"/>
      <c r="F12" s="302"/>
      <c r="G12" s="13"/>
      <c r="H12" s="13"/>
      <c r="I12" s="196"/>
      <c r="J12" s="13"/>
      <c r="K12" s="13"/>
      <c r="L12" s="13"/>
      <c r="M12" s="13"/>
      <c r="N12" s="13"/>
      <c r="O12" s="13"/>
      <c r="P12" s="132"/>
      <c r="Q12" s="132"/>
      <c r="R12" s="132"/>
    </row>
    <row r="13" spans="1:18" ht="18" customHeight="1" thickBot="1">
      <c r="A13" s="307"/>
      <c r="B13" s="306"/>
      <c r="C13" s="220" t="s">
        <v>55</v>
      </c>
      <c r="D13" s="219" t="s">
        <v>54</v>
      </c>
      <c r="E13" s="219" t="s">
        <v>53</v>
      </c>
      <c r="F13" s="218" t="s">
        <v>52</v>
      </c>
      <c r="G13" s="13"/>
      <c r="H13" s="13"/>
      <c r="I13" s="196"/>
      <c r="J13" s="13"/>
      <c r="K13" s="13"/>
      <c r="L13" s="13"/>
      <c r="M13" s="13"/>
      <c r="N13" s="13"/>
      <c r="O13" s="13"/>
      <c r="P13" s="132"/>
      <c r="Q13" s="132"/>
      <c r="R13" s="132"/>
    </row>
    <row r="14" spans="1:18" ht="15" customHeight="1" thickTop="1">
      <c r="A14" s="300" t="s">
        <v>51</v>
      </c>
      <c r="B14" s="210">
        <v>0</v>
      </c>
      <c r="C14" s="213">
        <v>10314694449.360855</v>
      </c>
      <c r="D14" s="225">
        <v>22408250726.591873</v>
      </c>
      <c r="E14" s="225">
        <v>19194996195.122692</v>
      </c>
      <c r="F14" s="224">
        <v>21891828952.815159</v>
      </c>
      <c r="G14" s="13"/>
      <c r="H14" s="13"/>
      <c r="I14" s="196"/>
      <c r="J14" s="13"/>
      <c r="K14" s="13"/>
      <c r="L14" s="13"/>
      <c r="M14" s="13"/>
      <c r="N14" s="13"/>
      <c r="O14" s="13"/>
      <c r="P14" s="132"/>
      <c r="Q14" s="132"/>
      <c r="R14" s="132"/>
    </row>
    <row r="15" spans="1:18" ht="15" customHeight="1">
      <c r="A15" s="300"/>
      <c r="B15" s="210">
        <v>10</v>
      </c>
      <c r="C15" s="226">
        <v>531713418653.19788</v>
      </c>
      <c r="D15" s="225">
        <v>496886976664.72064</v>
      </c>
      <c r="E15" s="225">
        <v>752902061876.20935</v>
      </c>
      <c r="F15" s="224">
        <v>618304374318.11572</v>
      </c>
      <c r="G15" s="13"/>
      <c r="H15" s="13"/>
      <c r="I15" s="196"/>
      <c r="J15" s="13"/>
      <c r="K15" s="13"/>
      <c r="L15" s="13"/>
      <c r="M15" s="13"/>
      <c r="N15" s="13"/>
      <c r="O15" s="13"/>
      <c r="P15" s="132"/>
      <c r="Q15" s="132"/>
      <c r="R15" s="132"/>
    </row>
    <row r="16" spans="1:18" ht="15" customHeight="1">
      <c r="A16" s="318" t="s">
        <v>50</v>
      </c>
      <c r="B16" s="210">
        <v>0</v>
      </c>
      <c r="C16" s="213">
        <v>38675268409.083305</v>
      </c>
      <c r="D16" s="225">
        <v>48206473649.015549</v>
      </c>
      <c r="E16" s="225">
        <v>41306213785.05719</v>
      </c>
      <c r="F16" s="224">
        <v>26194812066.141872</v>
      </c>
      <c r="G16" s="13"/>
      <c r="H16" s="13"/>
      <c r="I16" s="196"/>
      <c r="J16" s="13"/>
      <c r="K16" s="13"/>
      <c r="L16" s="13"/>
      <c r="M16" s="13"/>
      <c r="N16" s="13"/>
      <c r="O16" s="13"/>
      <c r="P16" s="132"/>
      <c r="Q16" s="132"/>
      <c r="R16" s="132"/>
    </row>
    <row r="17" spans="1:18" ht="15" customHeight="1" thickBot="1">
      <c r="A17" s="319"/>
      <c r="B17" s="136">
        <v>10</v>
      </c>
      <c r="C17" s="204">
        <v>292835368072.65503</v>
      </c>
      <c r="D17" s="223">
        <v>248744184416.38245</v>
      </c>
      <c r="E17" s="223">
        <v>250044587751.79962</v>
      </c>
      <c r="F17" s="222">
        <v>244330900087.76236</v>
      </c>
      <c r="G17" s="13"/>
      <c r="H17" s="13"/>
      <c r="I17" s="196"/>
      <c r="J17" s="13"/>
      <c r="K17" s="13"/>
      <c r="L17" s="13"/>
      <c r="M17" s="13"/>
      <c r="N17" s="13"/>
      <c r="O17" s="13"/>
      <c r="P17" s="132"/>
      <c r="Q17" s="132"/>
      <c r="R17" s="132"/>
    </row>
    <row r="18" spans="1:18" ht="12.95" customHeight="1" thickTop="1">
      <c r="A18" s="13"/>
      <c r="B18" s="13"/>
      <c r="C18" s="196"/>
      <c r="D18" s="196"/>
      <c r="E18" s="196"/>
      <c r="F18" s="196"/>
      <c r="G18" s="13"/>
      <c r="H18" s="13"/>
      <c r="I18" s="196"/>
      <c r="J18" s="13"/>
      <c r="K18" s="13"/>
      <c r="L18" s="13"/>
      <c r="M18" s="13"/>
      <c r="N18" s="13"/>
      <c r="O18" s="13"/>
      <c r="P18" s="132"/>
      <c r="Q18" s="132"/>
      <c r="R18" s="132"/>
    </row>
    <row r="19" spans="1:18" ht="10.5" customHeight="1" thickBot="1">
      <c r="A19" s="13"/>
      <c r="B19" s="13"/>
      <c r="C19" s="196"/>
      <c r="D19" s="196"/>
      <c r="E19" s="196"/>
      <c r="F19" s="196"/>
      <c r="G19" s="13"/>
      <c r="H19" s="13"/>
      <c r="I19" s="196"/>
      <c r="J19" s="13"/>
      <c r="K19" s="13"/>
      <c r="L19" s="13"/>
      <c r="M19" s="13"/>
      <c r="N19" s="13"/>
      <c r="O19" s="13"/>
      <c r="P19" s="132"/>
      <c r="Q19" s="132"/>
      <c r="R19" s="132"/>
    </row>
    <row r="20" spans="1:18" ht="28.5" customHeight="1" thickTop="1" thickBot="1">
      <c r="A20" s="276" t="s">
        <v>61</v>
      </c>
      <c r="B20" s="277"/>
      <c r="C20" s="262" t="s">
        <v>56</v>
      </c>
      <c r="D20" s="262"/>
      <c r="E20" s="280"/>
      <c r="F20" s="281"/>
      <c r="G20" s="13"/>
      <c r="H20" s="13"/>
      <c r="I20" s="196"/>
      <c r="J20" s="13"/>
      <c r="K20" s="13"/>
      <c r="L20" s="13"/>
      <c r="M20" s="13"/>
      <c r="N20" s="13"/>
      <c r="O20" s="13"/>
      <c r="P20" s="132"/>
      <c r="Q20" s="132"/>
      <c r="R20" s="132"/>
    </row>
    <row r="21" spans="1:18" ht="21.75" customHeight="1" thickTop="1" thickBot="1">
      <c r="A21" s="278"/>
      <c r="B21" s="279"/>
      <c r="C21" s="311" t="s">
        <v>12</v>
      </c>
      <c r="D21" s="312"/>
      <c r="E21" s="312"/>
      <c r="F21" s="313"/>
      <c r="G21" s="13"/>
      <c r="H21" s="13"/>
      <c r="I21" s="221"/>
      <c r="J21" s="221"/>
      <c r="K21" s="13"/>
      <c r="L21" s="13"/>
      <c r="M21" s="13"/>
      <c r="N21" s="13"/>
      <c r="O21" s="13"/>
      <c r="P21" s="132"/>
      <c r="Q21" s="132"/>
      <c r="R21" s="132"/>
    </row>
    <row r="22" spans="1:18" ht="23.25" customHeight="1" thickTop="1">
      <c r="A22" s="303" t="s">
        <v>58</v>
      </c>
      <c r="B22" s="305" t="s">
        <v>60</v>
      </c>
      <c r="C22" s="301" t="s">
        <v>59</v>
      </c>
      <c r="D22" s="301"/>
      <c r="E22" s="301"/>
      <c r="F22" s="302"/>
      <c r="G22" s="13"/>
      <c r="H22" s="320" t="s">
        <v>58</v>
      </c>
      <c r="I22" s="249" t="s">
        <v>57</v>
      </c>
      <c r="J22" s="314" t="s">
        <v>56</v>
      </c>
      <c r="K22" s="315"/>
      <c r="L22" s="315"/>
      <c r="M22" s="316"/>
      <c r="N22" s="264" t="s">
        <v>2</v>
      </c>
      <c r="O22" s="13"/>
      <c r="P22" s="132"/>
      <c r="Q22" s="132"/>
      <c r="R22" s="132"/>
    </row>
    <row r="23" spans="1:18" ht="26.25" customHeight="1" thickBot="1">
      <c r="A23" s="307"/>
      <c r="B23" s="306"/>
      <c r="C23" s="220" t="s">
        <v>55</v>
      </c>
      <c r="D23" s="219" t="s">
        <v>54</v>
      </c>
      <c r="E23" s="219" t="s">
        <v>53</v>
      </c>
      <c r="F23" s="218" t="s">
        <v>52</v>
      </c>
      <c r="G23" s="13"/>
      <c r="H23" s="321"/>
      <c r="I23" s="251"/>
      <c r="J23" s="217" t="s">
        <v>36</v>
      </c>
      <c r="K23" s="86" t="s">
        <v>35</v>
      </c>
      <c r="L23" s="216" t="s">
        <v>0</v>
      </c>
      <c r="M23" s="215" t="s">
        <v>1</v>
      </c>
      <c r="N23" s="265"/>
      <c r="O23" s="13"/>
      <c r="P23" s="132"/>
      <c r="Q23" s="132"/>
      <c r="R23" s="132"/>
    </row>
    <row r="24" spans="1:18" ht="15" customHeight="1" thickTop="1">
      <c r="A24" s="300" t="s">
        <v>51</v>
      </c>
      <c r="B24" s="210">
        <v>0</v>
      </c>
      <c r="C24" s="213">
        <f t="shared" ref="C24:F27" si="0">C14/C5</f>
        <v>2.4290262024983345E-2</v>
      </c>
      <c r="D24" s="212">
        <f t="shared" si="0"/>
        <v>4.1320220842716644E-2</v>
      </c>
      <c r="E24" s="212">
        <f t="shared" si="0"/>
        <v>4.3519955805141806E-2</v>
      </c>
      <c r="F24" s="211">
        <f t="shared" si="0"/>
        <v>4.8646567806513642E-2</v>
      </c>
      <c r="G24" s="163"/>
      <c r="H24" s="300" t="s">
        <v>51</v>
      </c>
      <c r="I24" s="214">
        <v>0</v>
      </c>
      <c r="J24" s="209">
        <v>100</v>
      </c>
      <c r="K24" s="208">
        <f>M24/L$24*100</f>
        <v>13.384297257056227</v>
      </c>
      <c r="L24" s="207">
        <f>AVERAGE(C24:F24)</f>
        <v>3.944425161983886E-2</v>
      </c>
      <c r="M24" s="206">
        <f>STDEV(C24:F24)/SQRT(N24)</f>
        <v>5.2793358876204489E-3</v>
      </c>
      <c r="N24" s="205">
        <f>COUNTA(C24:F24)</f>
        <v>4</v>
      </c>
      <c r="O24" s="13"/>
      <c r="P24" s="132"/>
      <c r="Q24" s="132"/>
      <c r="R24" s="132"/>
    </row>
    <row r="25" spans="1:18" ht="15" customHeight="1">
      <c r="A25" s="300"/>
      <c r="B25" s="210">
        <v>10</v>
      </c>
      <c r="C25" s="213">
        <f t="shared" si="0"/>
        <v>0.70200297312138094</v>
      </c>
      <c r="D25" s="212">
        <f t="shared" si="0"/>
        <v>0.66828711959999754</v>
      </c>
      <c r="E25" s="212">
        <f t="shared" si="0"/>
        <v>0.88745156728027608</v>
      </c>
      <c r="F25" s="211">
        <f t="shared" si="0"/>
        <v>0.90664865532514272</v>
      </c>
      <c r="G25" s="163"/>
      <c r="H25" s="300"/>
      <c r="I25" s="210">
        <v>10</v>
      </c>
      <c r="J25" s="209">
        <f>L25/$L$24*100</f>
        <v>2005.6093000730409</v>
      </c>
      <c r="K25" s="208">
        <f>M25/L$24*100</f>
        <v>156.37830044132366</v>
      </c>
      <c r="L25" s="207">
        <f>AVERAGE(C25:F25)</f>
        <v>0.79109757883169929</v>
      </c>
      <c r="M25" s="206">
        <f>STDEV(C25:F25)/SQRT(N25)</f>
        <v>6.1682250304903291E-2</v>
      </c>
      <c r="N25" s="205">
        <f>COUNTA(C25:F25)</f>
        <v>4</v>
      </c>
      <c r="O25" s="13"/>
      <c r="P25" s="132"/>
      <c r="Q25" s="132"/>
      <c r="R25" s="132"/>
    </row>
    <row r="26" spans="1:18" ht="15" customHeight="1">
      <c r="A26" s="318" t="s">
        <v>50</v>
      </c>
      <c r="B26" s="210">
        <v>0</v>
      </c>
      <c r="C26" s="213">
        <f t="shared" si="0"/>
        <v>7.204368983933801E-2</v>
      </c>
      <c r="D26" s="212">
        <f t="shared" si="0"/>
        <v>6.7192117798094031E-2</v>
      </c>
      <c r="E26" s="212">
        <f t="shared" si="0"/>
        <v>7.8472567301903648E-2</v>
      </c>
      <c r="F26" s="211">
        <f t="shared" si="0"/>
        <v>5.049127209626586E-2</v>
      </c>
      <c r="G26" s="163"/>
      <c r="H26" s="318" t="s">
        <v>50</v>
      </c>
      <c r="I26" s="210">
        <v>0</v>
      </c>
      <c r="J26" s="209">
        <f>L26/$L$24*100</f>
        <v>169.9865227641358</v>
      </c>
      <c r="K26" s="208">
        <f>M26/L$24*100</f>
        <v>15.16944690638519</v>
      </c>
      <c r="L26" s="207">
        <f>AVERAGE(C26:F26)</f>
        <v>6.7049911758900391E-2</v>
      </c>
      <c r="M26" s="206">
        <f>STDEV(C26:F26)/SQRT(N26)</f>
        <v>5.9834748070924362E-3</v>
      </c>
      <c r="N26" s="205">
        <f>COUNTA(C26:F26)</f>
        <v>4</v>
      </c>
      <c r="O26" s="13"/>
      <c r="P26" s="132"/>
      <c r="Q26" s="132"/>
      <c r="R26" s="132"/>
    </row>
    <row r="27" spans="1:18" ht="15" customHeight="1" thickBot="1">
      <c r="A27" s="319"/>
      <c r="B27" s="136">
        <v>10</v>
      </c>
      <c r="C27" s="204">
        <f t="shared" si="0"/>
        <v>0.39069439922389326</v>
      </c>
      <c r="D27" s="203">
        <f t="shared" si="0"/>
        <v>0.30979817209339255</v>
      </c>
      <c r="E27" s="203">
        <f t="shared" si="0"/>
        <v>0.43021291027264164</v>
      </c>
      <c r="F27" s="202">
        <f t="shared" si="0"/>
        <v>0.31552991968839494</v>
      </c>
      <c r="G27" s="163"/>
      <c r="H27" s="319"/>
      <c r="I27" s="136">
        <v>10</v>
      </c>
      <c r="J27" s="201">
        <f>L27/$L$24*100</f>
        <v>916.63255220117071</v>
      </c>
      <c r="K27" s="200">
        <f>M27/L$24*100</f>
        <v>74.491621757695896</v>
      </c>
      <c r="L27" s="199">
        <f>AVERAGE(C27:F27)</f>
        <v>0.36155885031958057</v>
      </c>
      <c r="M27" s="198">
        <f>STDEV(C27:F27)/SQRT(N27)</f>
        <v>2.9382662721804204E-2</v>
      </c>
      <c r="N27" s="197">
        <f>COUNTA(C27:F27)</f>
        <v>4</v>
      </c>
      <c r="O27" s="13"/>
      <c r="P27" s="132"/>
      <c r="Q27" s="132"/>
      <c r="R27" s="132"/>
    </row>
    <row r="28" spans="1:18" ht="15.75" customHeight="1" thickTop="1">
      <c r="A28" s="13"/>
      <c r="B28" s="13"/>
      <c r="C28" s="196"/>
      <c r="D28" s="196"/>
      <c r="E28" s="196"/>
      <c r="F28" s="196"/>
      <c r="G28" s="132"/>
      <c r="H28" s="13"/>
      <c r="I28" s="196"/>
      <c r="J28" s="13"/>
      <c r="K28" s="13"/>
      <c r="L28" s="13"/>
      <c r="M28" s="13"/>
      <c r="N28" s="13"/>
      <c r="O28" s="13"/>
      <c r="P28" s="132"/>
      <c r="Q28" s="132"/>
      <c r="R28" s="132"/>
    </row>
    <row r="29" spans="1:18" ht="15.75" customHeight="1">
      <c r="A29" s="13"/>
      <c r="B29" s="13"/>
      <c r="C29" s="9"/>
      <c r="D29" s="9"/>
      <c r="E29" s="9"/>
      <c r="F29" s="9"/>
      <c r="G29" s="13"/>
      <c r="H29" s="13"/>
      <c r="I29" s="196"/>
      <c r="J29" s="13"/>
      <c r="K29" s="13"/>
      <c r="L29" s="13"/>
      <c r="M29" s="13"/>
      <c r="N29" s="13"/>
      <c r="O29" s="13"/>
      <c r="P29" s="132"/>
      <c r="Q29" s="132"/>
      <c r="R29" s="132"/>
    </row>
    <row r="30" spans="1:18" ht="15.75" customHeight="1">
      <c r="A30" s="13"/>
      <c r="B30" s="13"/>
      <c r="C30" s="9"/>
      <c r="D30" s="9"/>
      <c r="E30" s="9"/>
      <c r="F30" s="9"/>
      <c r="G30" s="132"/>
      <c r="H30" s="132"/>
      <c r="I30" s="132"/>
      <c r="O30" s="132"/>
      <c r="P30" s="132"/>
      <c r="Q30" s="132"/>
      <c r="R30" s="132"/>
    </row>
    <row r="31" spans="1:18" ht="15.75" customHeight="1">
      <c r="A31" s="132"/>
      <c r="B31" s="132"/>
      <c r="C31" s="132"/>
      <c r="D31" s="132"/>
      <c r="E31" s="132"/>
      <c r="F31" s="132"/>
      <c r="G31"/>
      <c r="H31"/>
      <c r="I31"/>
    </row>
    <row r="32" spans="1:18">
      <c r="A32" s="132"/>
      <c r="B32" s="132"/>
      <c r="C32" s="132"/>
      <c r="D32" s="132"/>
      <c r="E32" s="132"/>
      <c r="F32" s="132"/>
      <c r="G32"/>
      <c r="H32"/>
      <c r="I32"/>
    </row>
    <row r="33" spans="1:12">
      <c r="A33" s="132"/>
      <c r="B33" s="132"/>
      <c r="C33" s="132"/>
      <c r="D33" s="132"/>
      <c r="E33" s="132"/>
      <c r="F33" s="132"/>
      <c r="G33"/>
      <c r="H33"/>
      <c r="I33"/>
    </row>
    <row r="34" spans="1:12" ht="15.75" customHeight="1">
      <c r="A34" s="132"/>
      <c r="B34" s="132"/>
      <c r="C34" s="132"/>
      <c r="D34" s="132"/>
      <c r="E34" s="132"/>
      <c r="F34" s="132"/>
      <c r="G34"/>
      <c r="H34"/>
      <c r="I34"/>
      <c r="J34"/>
      <c r="K34"/>
      <c r="L34"/>
    </row>
    <row r="35" spans="1:12" ht="15.75" customHeight="1">
      <c r="A35" s="132"/>
      <c r="B35" s="132"/>
      <c r="C35" s="132"/>
      <c r="D35" s="132"/>
      <c r="E35" s="132"/>
      <c r="F35" s="132"/>
      <c r="G35"/>
      <c r="H35"/>
      <c r="I35"/>
      <c r="J35"/>
      <c r="K35"/>
      <c r="L35"/>
    </row>
    <row r="36" spans="1:12" ht="15.75" customHeight="1">
      <c r="A36" s="132"/>
      <c r="B36" s="132"/>
      <c r="C36" s="132"/>
      <c r="D36" s="132"/>
      <c r="E36" s="132"/>
      <c r="F36" s="132"/>
      <c r="G36"/>
      <c r="H36"/>
      <c r="I36"/>
      <c r="J36"/>
      <c r="K36"/>
      <c r="L36"/>
    </row>
    <row r="37" spans="1:12" ht="15.75" customHeight="1">
      <c r="A37" s="132"/>
      <c r="B37" s="132"/>
      <c r="C37" s="132"/>
      <c r="D37" s="132"/>
      <c r="E37" s="132"/>
      <c r="F37" s="132"/>
      <c r="G37"/>
      <c r="H37"/>
      <c r="I37"/>
      <c r="J37"/>
      <c r="K37"/>
      <c r="L37"/>
    </row>
    <row r="38" spans="1:12" ht="15.7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15.7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15.7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15.7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15.7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15.7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15.7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15.7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15.7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15.7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15.75" customHeight="1">
      <c r="A48"/>
      <c r="B48"/>
      <c r="C48"/>
      <c r="D48"/>
      <c r="E48"/>
      <c r="F48"/>
      <c r="G48"/>
      <c r="H48"/>
      <c r="I48"/>
      <c r="J48"/>
      <c r="K48"/>
      <c r="L48"/>
    </row>
    <row r="49" customFormat="1" ht="15.75" customHeight="1"/>
    <row r="50" customFormat="1" ht="15.75" customHeight="1"/>
    <row r="51" customFormat="1" ht="15.75" customHeight="1"/>
    <row r="52" s="193" customFormat="1" ht="15.75" customHeight="1"/>
    <row r="53" s="193" customFormat="1" ht="15.75" customHeight="1"/>
    <row r="54" s="193" customFormat="1" ht="15.75" customHeight="1"/>
    <row r="55" s="193" customFormat="1" ht="15.75" customHeight="1"/>
    <row r="56" s="193" customFormat="1" ht="15.75" customHeight="1"/>
    <row r="57" s="193" customFormat="1" ht="15.75" customHeight="1"/>
    <row r="58" s="193" customFormat="1" ht="15.75" customHeight="1"/>
    <row r="59" s="193" customFormat="1" ht="15.75" customHeight="1"/>
    <row r="60" s="193" customFormat="1" ht="15.75" customHeight="1"/>
    <row r="61" s="193" customFormat="1" ht="15.75" customHeight="1"/>
    <row r="62" s="193" customFormat="1" ht="15.75" customHeight="1"/>
    <row r="63" s="193" customFormat="1" ht="14.25"/>
    <row r="64" customFormat="1" ht="14.25"/>
    <row r="65" spans="1:12" ht="14.25">
      <c r="A65"/>
      <c r="B65"/>
      <c r="C65"/>
      <c r="D65"/>
      <c r="E65"/>
      <c r="F65"/>
      <c r="G65"/>
      <c r="H65"/>
      <c r="I65"/>
      <c r="J65"/>
      <c r="K65"/>
      <c r="L65"/>
    </row>
    <row r="66" spans="1:12" ht="14.25">
      <c r="A66"/>
      <c r="B66"/>
      <c r="C66"/>
      <c r="D66"/>
      <c r="E66"/>
      <c r="F66"/>
      <c r="G66"/>
      <c r="H66"/>
      <c r="I66"/>
      <c r="J66"/>
      <c r="K66"/>
      <c r="L66"/>
    </row>
    <row r="67" spans="1:12" ht="14.25">
      <c r="A67"/>
      <c r="B67"/>
      <c r="C67"/>
      <c r="D67"/>
      <c r="E67"/>
      <c r="F67"/>
      <c r="G67"/>
      <c r="H67"/>
      <c r="I67"/>
      <c r="J67"/>
      <c r="K67"/>
      <c r="L67"/>
    </row>
    <row r="68" spans="1:12" ht="14.25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C69" s="193"/>
      <c r="D69"/>
      <c r="E69"/>
      <c r="F69"/>
      <c r="G69"/>
      <c r="H69"/>
      <c r="I69"/>
      <c r="J69"/>
      <c r="K69"/>
      <c r="L69"/>
    </row>
    <row r="70" spans="1:12">
      <c r="C70" s="193"/>
      <c r="D70"/>
      <c r="E70"/>
      <c r="F70"/>
      <c r="G70"/>
      <c r="H70"/>
      <c r="I70"/>
      <c r="J70"/>
      <c r="K70"/>
      <c r="L70"/>
    </row>
    <row r="71" spans="1:12">
      <c r="C71" s="193"/>
      <c r="D71"/>
      <c r="E71"/>
      <c r="F71"/>
      <c r="G71"/>
      <c r="H71"/>
      <c r="I71"/>
      <c r="J71"/>
      <c r="K71"/>
      <c r="L71"/>
    </row>
    <row r="72" spans="1:12">
      <c r="C72" s="193"/>
      <c r="D72"/>
      <c r="E72"/>
      <c r="F72"/>
      <c r="G72"/>
      <c r="H72"/>
      <c r="I72"/>
      <c r="J72"/>
      <c r="K72"/>
      <c r="L72"/>
    </row>
    <row r="73" spans="1:12">
      <c r="C73" s="193"/>
      <c r="D73"/>
      <c r="E73"/>
      <c r="F73"/>
      <c r="G73"/>
      <c r="H73"/>
      <c r="I73"/>
      <c r="J73"/>
      <c r="K73"/>
      <c r="L73"/>
    </row>
    <row r="74" spans="1:12">
      <c r="C74" s="193"/>
      <c r="D74"/>
      <c r="E74"/>
      <c r="F74"/>
      <c r="G74"/>
      <c r="H74"/>
      <c r="I74"/>
      <c r="J74"/>
      <c r="K74"/>
      <c r="L74"/>
    </row>
  </sheetData>
  <mergeCells count="30">
    <mergeCell ref="A20:B21"/>
    <mergeCell ref="A16:A17"/>
    <mergeCell ref="H24:H25"/>
    <mergeCell ref="A26:A27"/>
    <mergeCell ref="H26:H27"/>
    <mergeCell ref="A24:A25"/>
    <mergeCell ref="A22:A23"/>
    <mergeCell ref="B22:B23"/>
    <mergeCell ref="H22:H23"/>
    <mergeCell ref="C22:F22"/>
    <mergeCell ref="I22:I23"/>
    <mergeCell ref="N22:N23"/>
    <mergeCell ref="J22:M22"/>
    <mergeCell ref="C20:F20"/>
    <mergeCell ref="C21:F21"/>
    <mergeCell ref="A1:B2"/>
    <mergeCell ref="C1:F1"/>
    <mergeCell ref="C2:F2"/>
    <mergeCell ref="A10:B11"/>
    <mergeCell ref="C10:F10"/>
    <mergeCell ref="A5:A6"/>
    <mergeCell ref="A7:A8"/>
    <mergeCell ref="A14:A15"/>
    <mergeCell ref="C12:F12"/>
    <mergeCell ref="A3:A4"/>
    <mergeCell ref="B3:B4"/>
    <mergeCell ref="A12:A13"/>
    <mergeCell ref="B12:B13"/>
    <mergeCell ref="C3:F3"/>
    <mergeCell ref="C11:F11"/>
  </mergeCells>
  <phoneticPr fontId="1"/>
  <pageMargins left="1.1417322834645669" right="0.31496062992125984" top="0.47244094488188981" bottom="0.35433070866141736" header="0.31496062992125984" footer="0.31496062992125984"/>
  <pageSetup paperSize="9" scale="60" orientation="landscape" cellComments="asDisplayed" verticalDpi="4294967292" r:id="rId1"/>
  <headerFooter alignWithMargins="0">
    <oddHeader>&amp;C&amp;18ET-1による培養アストロサイトのFractalkine発現　　(Time-Course)&amp;R&amp;10&amp;P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B8E00-2963-4E34-A1DD-957FEA1A858F}">
  <sheetPr>
    <tabColor theme="9" tint="0.79998168889431442"/>
  </sheetPr>
  <dimension ref="A1:R74"/>
  <sheetViews>
    <sheetView zoomScale="90" zoomScaleNormal="90" workbookViewId="0">
      <selection activeCell="G31" sqref="G31"/>
    </sheetView>
  </sheetViews>
  <sheetFormatPr defaultColWidth="11" defaultRowHeight="15"/>
  <cols>
    <col min="1" max="1" width="8.625" style="131" customWidth="1"/>
    <col min="2" max="2" width="13.625" style="131" customWidth="1"/>
    <col min="3" max="6" width="8" style="195" customWidth="1"/>
    <col min="7" max="7" width="10.875" style="193" customWidth="1"/>
    <col min="8" max="8" width="9.875" style="193" customWidth="1"/>
    <col min="9" max="9" width="10.375" style="194" customWidth="1"/>
    <col min="10" max="10" width="11.875" style="193" customWidth="1"/>
    <col min="11" max="11" width="12.125" style="193" customWidth="1"/>
    <col min="12" max="12" width="8.875" style="193" customWidth="1"/>
    <col min="13" max="13" width="9" customWidth="1"/>
    <col min="14" max="14" width="10.125" customWidth="1"/>
    <col min="15" max="15" width="7.625" customWidth="1"/>
    <col min="16" max="17" width="6.625" customWidth="1"/>
    <col min="18" max="18" width="11" customWidth="1"/>
    <col min="19" max="19" width="8.125" customWidth="1"/>
  </cols>
  <sheetData>
    <row r="1" spans="1:18" ht="29.25" customHeight="1" thickTop="1" thickBot="1">
      <c r="A1" s="276" t="s">
        <v>7</v>
      </c>
      <c r="B1" s="277"/>
      <c r="C1" s="262" t="s">
        <v>45</v>
      </c>
      <c r="D1" s="262"/>
      <c r="E1" s="280"/>
      <c r="F1" s="281"/>
      <c r="M1" s="132"/>
      <c r="N1" s="132"/>
      <c r="O1" s="132"/>
      <c r="P1" s="132"/>
      <c r="Q1" s="132"/>
      <c r="R1" s="132"/>
    </row>
    <row r="2" spans="1:18" ht="20.25" customHeight="1" thickTop="1" thickBot="1">
      <c r="A2" s="278"/>
      <c r="B2" s="279"/>
      <c r="C2" s="314" t="s">
        <v>12</v>
      </c>
      <c r="D2" s="315"/>
      <c r="E2" s="315"/>
      <c r="F2" s="316"/>
      <c r="G2" s="13"/>
      <c r="H2" s="13"/>
      <c r="I2" s="196"/>
      <c r="J2" s="13"/>
      <c r="K2" s="13"/>
      <c r="L2" s="13"/>
      <c r="M2" s="13"/>
      <c r="N2" s="13"/>
      <c r="O2" s="13"/>
      <c r="P2" s="132"/>
      <c r="Q2" s="132"/>
      <c r="R2" s="132"/>
    </row>
    <row r="3" spans="1:18" ht="18.75" customHeight="1" thickTop="1">
      <c r="A3" s="303" t="s">
        <v>58</v>
      </c>
      <c r="B3" s="305" t="s">
        <v>60</v>
      </c>
      <c r="C3" s="308" t="s">
        <v>59</v>
      </c>
      <c r="D3" s="309"/>
      <c r="E3" s="309"/>
      <c r="F3" s="310"/>
      <c r="G3" s="13"/>
      <c r="H3" s="13"/>
      <c r="I3" s="196"/>
      <c r="J3" s="13"/>
      <c r="K3" s="13"/>
      <c r="L3" s="13"/>
      <c r="M3" s="13"/>
      <c r="N3" s="13"/>
      <c r="O3" s="13"/>
      <c r="P3" s="132"/>
      <c r="Q3" s="132"/>
      <c r="R3" s="132"/>
    </row>
    <row r="4" spans="1:18" ht="14.25" customHeight="1" thickBot="1">
      <c r="A4" s="304"/>
      <c r="B4" s="306"/>
      <c r="C4" s="220" t="s">
        <v>55</v>
      </c>
      <c r="D4" s="219" t="s">
        <v>54</v>
      </c>
      <c r="E4" s="219" t="s">
        <v>53</v>
      </c>
      <c r="F4" s="218" t="s">
        <v>52</v>
      </c>
      <c r="G4" s="13"/>
      <c r="H4" s="13"/>
      <c r="I4" s="196"/>
      <c r="J4" s="13"/>
      <c r="K4" s="13"/>
      <c r="L4" s="13"/>
      <c r="M4" s="13"/>
      <c r="N4" s="13"/>
      <c r="O4" s="13"/>
      <c r="P4" s="132"/>
      <c r="Q4" s="132"/>
      <c r="R4" s="132"/>
    </row>
    <row r="5" spans="1:18" ht="15" customHeight="1" thickTop="1">
      <c r="A5" s="317" t="s">
        <v>51</v>
      </c>
      <c r="B5" s="232">
        <v>0</v>
      </c>
      <c r="C5" s="231">
        <v>424643193998.97156</v>
      </c>
      <c r="D5" s="230">
        <v>542307138480.40063</v>
      </c>
      <c r="E5" s="230">
        <v>441061941355.52954</v>
      </c>
      <c r="F5" s="229">
        <v>450017954810.03906</v>
      </c>
      <c r="G5" s="13"/>
      <c r="H5" s="13"/>
      <c r="I5" s="196"/>
      <c r="J5" s="13"/>
      <c r="K5" s="13"/>
      <c r="L5" s="13"/>
      <c r="M5" s="13"/>
      <c r="N5" s="13"/>
      <c r="O5" s="13"/>
      <c r="P5" s="132"/>
      <c r="Q5" s="132"/>
      <c r="R5" s="132"/>
    </row>
    <row r="6" spans="1:18" ht="15" customHeight="1">
      <c r="A6" s="300"/>
      <c r="B6" s="210">
        <v>10</v>
      </c>
      <c r="C6" s="226">
        <v>757423314446.93347</v>
      </c>
      <c r="D6" s="212">
        <v>743523198475.12805</v>
      </c>
      <c r="E6" s="212">
        <v>848386649632.70825</v>
      </c>
      <c r="F6" s="211">
        <v>681966901606.86243</v>
      </c>
      <c r="G6" s="13"/>
      <c r="H6" s="13"/>
      <c r="I6" s="196"/>
      <c r="J6" s="13"/>
      <c r="K6" s="13"/>
      <c r="L6" s="13"/>
      <c r="M6" s="13"/>
      <c r="N6" s="13"/>
      <c r="O6" s="13"/>
      <c r="P6" s="132"/>
      <c r="Q6" s="132"/>
      <c r="R6" s="132"/>
    </row>
    <row r="7" spans="1:18" ht="15" customHeight="1">
      <c r="A7" s="318" t="s">
        <v>50</v>
      </c>
      <c r="B7" s="210">
        <v>0</v>
      </c>
      <c r="C7" s="226">
        <v>536830754995.08148</v>
      </c>
      <c r="D7" s="212">
        <v>717442390994.00696</v>
      </c>
      <c r="E7" s="212">
        <v>526377754739.96948</v>
      </c>
      <c r="F7" s="211">
        <v>518798813707.82776</v>
      </c>
      <c r="G7" s="13"/>
      <c r="H7" s="13"/>
      <c r="I7" s="196"/>
      <c r="J7" s="13"/>
      <c r="K7" s="13"/>
      <c r="L7" s="13"/>
      <c r="M7" s="13"/>
      <c r="N7" s="13"/>
      <c r="O7" s="13"/>
      <c r="P7" s="132"/>
      <c r="Q7" s="132"/>
      <c r="R7" s="132"/>
    </row>
    <row r="8" spans="1:18" ht="15" customHeight="1" thickBot="1">
      <c r="A8" s="319"/>
      <c r="B8" s="136">
        <v>10</v>
      </c>
      <c r="C8" s="228">
        <v>749525380078.05261</v>
      </c>
      <c r="D8" s="203">
        <v>802923344368.20166</v>
      </c>
      <c r="E8" s="203">
        <v>581211260241.67249</v>
      </c>
      <c r="F8" s="202">
        <v>774350972259.79089</v>
      </c>
      <c r="G8" s="13"/>
      <c r="H8" s="13"/>
      <c r="I8" s="196"/>
      <c r="J8" s="13"/>
      <c r="K8" s="13"/>
      <c r="L8" s="13"/>
      <c r="M8" s="13"/>
      <c r="N8" s="13"/>
      <c r="O8" s="13"/>
      <c r="P8" s="132"/>
      <c r="Q8" s="132"/>
      <c r="R8" s="132"/>
    </row>
    <row r="9" spans="1:18" ht="16.5" thickTop="1" thickBot="1">
      <c r="A9" s="13"/>
      <c r="B9" s="13"/>
      <c r="C9" s="196"/>
      <c r="D9" s="227"/>
      <c r="E9" s="227"/>
      <c r="F9" s="227"/>
      <c r="G9" s="13"/>
      <c r="H9" s="13"/>
      <c r="I9" s="196"/>
      <c r="J9" s="13"/>
      <c r="K9" s="13"/>
      <c r="L9" s="13"/>
      <c r="M9" s="13"/>
      <c r="N9" s="13"/>
      <c r="O9" s="13"/>
      <c r="P9" s="132"/>
      <c r="Q9" s="132"/>
      <c r="R9" s="132"/>
    </row>
    <row r="10" spans="1:18" ht="27" customHeight="1" thickTop="1" thickBot="1">
      <c r="A10" s="276" t="s">
        <v>19</v>
      </c>
      <c r="B10" s="277"/>
      <c r="C10" s="261" t="s">
        <v>45</v>
      </c>
      <c r="D10" s="262"/>
      <c r="E10" s="280"/>
      <c r="F10" s="281"/>
      <c r="G10" s="13"/>
      <c r="H10" s="13"/>
      <c r="I10" s="196"/>
      <c r="J10" s="13"/>
      <c r="K10" s="13"/>
      <c r="L10" s="13"/>
      <c r="M10" s="13"/>
      <c r="N10" s="13"/>
      <c r="O10" s="13"/>
      <c r="P10" s="132"/>
      <c r="Q10" s="132"/>
      <c r="R10" s="132"/>
    </row>
    <row r="11" spans="1:18" ht="18.75" customHeight="1" thickTop="1" thickBot="1">
      <c r="A11" s="278"/>
      <c r="B11" s="279"/>
      <c r="C11" s="311" t="s">
        <v>12</v>
      </c>
      <c r="D11" s="312"/>
      <c r="E11" s="312"/>
      <c r="F11" s="313"/>
      <c r="G11" s="13"/>
      <c r="H11" s="13"/>
      <c r="I11" s="196"/>
      <c r="J11" s="13"/>
      <c r="K11" s="13"/>
      <c r="L11" s="13"/>
      <c r="M11" s="13"/>
      <c r="N11" s="13"/>
      <c r="O11" s="13"/>
      <c r="P11" s="132"/>
      <c r="Q11" s="132"/>
      <c r="R11" s="132"/>
    </row>
    <row r="12" spans="1:18" ht="18" customHeight="1" thickTop="1">
      <c r="A12" s="303" t="s">
        <v>58</v>
      </c>
      <c r="B12" s="305" t="s">
        <v>60</v>
      </c>
      <c r="C12" s="301" t="s">
        <v>59</v>
      </c>
      <c r="D12" s="301"/>
      <c r="E12" s="301"/>
      <c r="F12" s="302"/>
      <c r="G12" s="13"/>
      <c r="H12" s="13"/>
      <c r="I12" s="196"/>
      <c r="J12" s="13"/>
      <c r="K12" s="13"/>
      <c r="L12" s="13"/>
      <c r="M12" s="13"/>
      <c r="N12" s="13"/>
      <c r="O12" s="13"/>
      <c r="P12" s="132"/>
      <c r="Q12" s="132"/>
      <c r="R12" s="132"/>
    </row>
    <row r="13" spans="1:18" ht="18" customHeight="1" thickBot="1">
      <c r="A13" s="307"/>
      <c r="B13" s="306"/>
      <c r="C13" s="220" t="s">
        <v>55</v>
      </c>
      <c r="D13" s="219" t="s">
        <v>54</v>
      </c>
      <c r="E13" s="219" t="s">
        <v>53</v>
      </c>
      <c r="F13" s="218" t="s">
        <v>52</v>
      </c>
      <c r="G13" s="13"/>
      <c r="H13" s="13"/>
      <c r="I13" s="196"/>
      <c r="J13" s="13"/>
      <c r="K13" s="13"/>
      <c r="L13" s="13"/>
      <c r="M13" s="13"/>
      <c r="N13" s="13"/>
      <c r="O13" s="13"/>
      <c r="P13" s="132"/>
      <c r="Q13" s="132"/>
      <c r="R13" s="132"/>
    </row>
    <row r="14" spans="1:18" ht="15" customHeight="1" thickTop="1">
      <c r="A14" s="300" t="s">
        <v>51</v>
      </c>
      <c r="B14" s="210">
        <v>0</v>
      </c>
      <c r="C14" s="213">
        <v>38896729319.860512</v>
      </c>
      <c r="D14" s="225">
        <v>67505999775.33725</v>
      </c>
      <c r="E14" s="225">
        <v>55622959551.650238</v>
      </c>
      <c r="F14" s="224">
        <v>58191386700.690331</v>
      </c>
      <c r="G14" s="13"/>
      <c r="H14" s="13"/>
      <c r="I14" s="196"/>
      <c r="J14" s="13"/>
      <c r="K14" s="13"/>
      <c r="L14" s="13"/>
      <c r="M14" s="13"/>
      <c r="N14" s="13"/>
      <c r="O14" s="13"/>
      <c r="P14" s="132"/>
      <c r="Q14" s="132"/>
      <c r="R14" s="132"/>
    </row>
    <row r="15" spans="1:18" ht="15" customHeight="1">
      <c r="A15" s="300"/>
      <c r="B15" s="210">
        <v>10</v>
      </c>
      <c r="C15" s="226">
        <v>486809096976.52936</v>
      </c>
      <c r="D15" s="225">
        <v>642443191074.53894</v>
      </c>
      <c r="E15" s="225">
        <v>657835495897.21655</v>
      </c>
      <c r="F15" s="224">
        <v>402888096279.29968</v>
      </c>
      <c r="G15" s="13"/>
      <c r="H15" s="13"/>
      <c r="I15" s="196"/>
      <c r="J15" s="13"/>
      <c r="K15" s="13"/>
      <c r="L15" s="13"/>
      <c r="M15" s="13"/>
      <c r="N15" s="13"/>
      <c r="O15" s="13"/>
      <c r="P15" s="132"/>
      <c r="Q15" s="132"/>
      <c r="R15" s="132"/>
    </row>
    <row r="16" spans="1:18" ht="15" customHeight="1">
      <c r="A16" s="318" t="s">
        <v>50</v>
      </c>
      <c r="B16" s="210">
        <v>0</v>
      </c>
      <c r="C16" s="213">
        <v>69925755017.176697</v>
      </c>
      <c r="D16" s="225">
        <v>89936091467.320282</v>
      </c>
      <c r="E16" s="225">
        <v>57694405297.752037</v>
      </c>
      <c r="F16" s="224">
        <v>76784124811.144653</v>
      </c>
      <c r="G16" s="13"/>
      <c r="H16" s="13"/>
      <c r="I16" s="196"/>
      <c r="J16" s="13"/>
      <c r="K16" s="13"/>
      <c r="L16" s="13"/>
      <c r="M16" s="13"/>
      <c r="N16" s="13"/>
      <c r="O16" s="13"/>
      <c r="P16" s="132"/>
      <c r="Q16" s="132"/>
      <c r="R16" s="132"/>
    </row>
    <row r="17" spans="1:18" ht="15" customHeight="1" thickBot="1">
      <c r="A17" s="319"/>
      <c r="B17" s="136">
        <v>10</v>
      </c>
      <c r="C17" s="204">
        <v>199068847348.05792</v>
      </c>
      <c r="D17" s="223">
        <v>184978341872.60342</v>
      </c>
      <c r="E17" s="223">
        <v>147480540603.95938</v>
      </c>
      <c r="F17" s="222">
        <v>228966084877.80905</v>
      </c>
      <c r="G17" s="13"/>
      <c r="H17" s="13"/>
      <c r="I17" s="196"/>
      <c r="J17" s="13"/>
      <c r="K17" s="13"/>
      <c r="L17" s="13"/>
      <c r="M17" s="13"/>
      <c r="N17" s="13"/>
      <c r="O17" s="13"/>
      <c r="P17" s="132"/>
      <c r="Q17" s="132"/>
      <c r="R17" s="132"/>
    </row>
    <row r="18" spans="1:18" ht="12.95" customHeight="1" thickTop="1">
      <c r="A18" s="13"/>
      <c r="B18" s="13"/>
      <c r="C18" s="196"/>
      <c r="D18" s="196"/>
      <c r="E18" s="196"/>
      <c r="F18" s="196"/>
      <c r="G18" s="13"/>
      <c r="H18" s="13"/>
      <c r="I18" s="196"/>
      <c r="J18" s="13"/>
      <c r="K18" s="13"/>
      <c r="L18" s="13"/>
      <c r="M18" s="13"/>
      <c r="N18" s="13"/>
      <c r="O18" s="13"/>
      <c r="P18" s="132"/>
      <c r="Q18" s="132"/>
      <c r="R18" s="132"/>
    </row>
    <row r="19" spans="1:18" ht="10.5" customHeight="1" thickBot="1">
      <c r="A19" s="13"/>
      <c r="B19" s="13"/>
      <c r="C19" s="196"/>
      <c r="D19" s="196"/>
      <c r="E19" s="196"/>
      <c r="F19" s="196"/>
      <c r="G19" s="13"/>
      <c r="H19" s="13"/>
      <c r="I19" s="196"/>
      <c r="J19" s="13"/>
      <c r="K19" s="13"/>
      <c r="L19" s="13"/>
      <c r="M19" s="13"/>
      <c r="N19" s="13"/>
      <c r="O19" s="13"/>
      <c r="P19" s="132"/>
      <c r="Q19" s="132"/>
      <c r="R19" s="132"/>
    </row>
    <row r="20" spans="1:18" ht="28.5" customHeight="1" thickTop="1" thickBot="1">
      <c r="A20" s="276" t="s">
        <v>16</v>
      </c>
      <c r="B20" s="277"/>
      <c r="C20" s="262" t="s">
        <v>23</v>
      </c>
      <c r="D20" s="262"/>
      <c r="E20" s="280"/>
      <c r="F20" s="281"/>
      <c r="G20" s="13"/>
      <c r="H20" s="13"/>
      <c r="I20" s="196"/>
      <c r="J20" s="13"/>
      <c r="K20" s="13"/>
      <c r="L20" s="13"/>
      <c r="M20" s="13"/>
      <c r="N20" s="13"/>
      <c r="O20" s="13"/>
      <c r="P20" s="132"/>
      <c r="Q20" s="132"/>
      <c r="R20" s="132"/>
    </row>
    <row r="21" spans="1:18" ht="21.75" customHeight="1" thickTop="1" thickBot="1">
      <c r="A21" s="278"/>
      <c r="B21" s="279"/>
      <c r="C21" s="311" t="s">
        <v>12</v>
      </c>
      <c r="D21" s="312"/>
      <c r="E21" s="312"/>
      <c r="F21" s="313"/>
      <c r="G21" s="13"/>
      <c r="H21" s="13"/>
      <c r="I21" s="221"/>
      <c r="J21" s="221"/>
      <c r="K21" s="13"/>
      <c r="L21" s="13"/>
      <c r="M21" s="13"/>
      <c r="N21" s="13"/>
      <c r="O21" s="13"/>
      <c r="P21" s="132"/>
      <c r="Q21" s="132"/>
      <c r="R21" s="132"/>
    </row>
    <row r="22" spans="1:18" ht="23.25" customHeight="1" thickTop="1">
      <c r="A22" s="303" t="s">
        <v>58</v>
      </c>
      <c r="B22" s="305" t="s">
        <v>60</v>
      </c>
      <c r="C22" s="301" t="s">
        <v>59</v>
      </c>
      <c r="D22" s="301"/>
      <c r="E22" s="301"/>
      <c r="F22" s="302"/>
      <c r="G22" s="13"/>
      <c r="H22" s="320" t="s">
        <v>58</v>
      </c>
      <c r="I22" s="249" t="s">
        <v>57</v>
      </c>
      <c r="J22" s="311" t="s">
        <v>23</v>
      </c>
      <c r="K22" s="312"/>
      <c r="L22" s="312"/>
      <c r="M22" s="313"/>
      <c r="N22" s="264" t="s">
        <v>2</v>
      </c>
      <c r="O22" s="13"/>
      <c r="P22" s="132"/>
      <c r="Q22" s="132"/>
      <c r="R22" s="132"/>
    </row>
    <row r="23" spans="1:18" ht="21" customHeight="1" thickBot="1">
      <c r="A23" s="307"/>
      <c r="B23" s="306"/>
      <c r="C23" s="220" t="s">
        <v>55</v>
      </c>
      <c r="D23" s="219" t="s">
        <v>54</v>
      </c>
      <c r="E23" s="219" t="s">
        <v>53</v>
      </c>
      <c r="F23" s="218" t="s">
        <v>52</v>
      </c>
      <c r="G23" s="13"/>
      <c r="H23" s="321"/>
      <c r="I23" s="251"/>
      <c r="J23" s="236" t="s">
        <v>36</v>
      </c>
      <c r="K23" s="235" t="s">
        <v>35</v>
      </c>
      <c r="L23" s="234" t="s">
        <v>0</v>
      </c>
      <c r="M23" s="233" t="s">
        <v>1</v>
      </c>
      <c r="N23" s="265"/>
      <c r="O23" s="13"/>
      <c r="P23" s="132"/>
      <c r="Q23" s="132"/>
      <c r="R23" s="132"/>
    </row>
    <row r="24" spans="1:18" ht="15" customHeight="1" thickTop="1">
      <c r="A24" s="300" t="s">
        <v>51</v>
      </c>
      <c r="B24" s="210">
        <v>0</v>
      </c>
      <c r="C24" s="213">
        <f t="shared" ref="C24:F27" si="0">C14/C5</f>
        <v>9.159861707321916E-2</v>
      </c>
      <c r="D24" s="212">
        <f t="shared" si="0"/>
        <v>0.1244792756453398</v>
      </c>
      <c r="E24" s="212">
        <f t="shared" si="0"/>
        <v>0.12611144679747802</v>
      </c>
      <c r="F24" s="211">
        <f t="shared" si="0"/>
        <v>0.12930903329235829</v>
      </c>
      <c r="G24" s="163"/>
      <c r="H24" s="317" t="s">
        <v>51</v>
      </c>
      <c r="I24" s="214">
        <v>0</v>
      </c>
      <c r="J24" s="209">
        <v>100</v>
      </c>
      <c r="K24" s="208">
        <f>M24/L$24*100</f>
        <v>7.4790494606309332</v>
      </c>
      <c r="L24" s="207">
        <f>AVERAGE(C24:F24)</f>
        <v>0.11787459320209881</v>
      </c>
      <c r="M24" s="206">
        <f>STDEV(C24:F24)/SQRT(N24)</f>
        <v>8.8158991271024782E-3</v>
      </c>
      <c r="N24" s="205">
        <f>COUNTA(C24:F24)</f>
        <v>4</v>
      </c>
      <c r="O24" s="13"/>
      <c r="P24" s="132"/>
      <c r="Q24" s="132"/>
    </row>
    <row r="25" spans="1:18" ht="15" customHeight="1">
      <c r="A25" s="300"/>
      <c r="B25" s="210">
        <v>10</v>
      </c>
      <c r="C25" s="213">
        <f t="shared" si="0"/>
        <v>0.64271733876055137</v>
      </c>
      <c r="D25" s="212">
        <f t="shared" si="0"/>
        <v>0.86405265147356347</v>
      </c>
      <c r="E25" s="212">
        <f t="shared" si="0"/>
        <v>0.77539586010931816</v>
      </c>
      <c r="F25" s="211">
        <f t="shared" si="0"/>
        <v>0.59077368026220578</v>
      </c>
      <c r="G25" s="163"/>
      <c r="H25" s="300"/>
      <c r="I25" s="210">
        <v>10</v>
      </c>
      <c r="J25" s="209">
        <f>L25/$L$24*100</f>
        <v>609.32119733382979</v>
      </c>
      <c r="K25" s="208">
        <f>M25/L$24*100</f>
        <v>52.798269809962548</v>
      </c>
      <c r="L25" s="207">
        <f>AVERAGE(C25:F25)</f>
        <v>0.71823488265140967</v>
      </c>
      <c r="M25" s="206">
        <f>STDEV(C25:F25)/SQRT(N25)</f>
        <v>6.2235745756239899E-2</v>
      </c>
      <c r="N25" s="205">
        <f>COUNTA(C25:F25)</f>
        <v>4</v>
      </c>
      <c r="O25" s="13"/>
      <c r="P25" s="132"/>
      <c r="Q25" s="132"/>
    </row>
    <row r="26" spans="1:18" ht="15" customHeight="1">
      <c r="A26" s="318" t="s">
        <v>50</v>
      </c>
      <c r="B26" s="210">
        <v>0</v>
      </c>
      <c r="C26" s="213">
        <f t="shared" si="0"/>
        <v>0.13025661135569136</v>
      </c>
      <c r="D26" s="212">
        <f t="shared" si="0"/>
        <v>0.12535653398277041</v>
      </c>
      <c r="E26" s="212">
        <f t="shared" si="0"/>
        <v>0.10960646565744987</v>
      </c>
      <c r="F26" s="211">
        <f t="shared" si="0"/>
        <v>0.14800366304304469</v>
      </c>
      <c r="G26" s="163"/>
      <c r="H26" s="318" t="s">
        <v>50</v>
      </c>
      <c r="I26" s="210">
        <v>0</v>
      </c>
      <c r="J26" s="209">
        <f>L26/$L$24*100</f>
        <v>108.84942634733483</v>
      </c>
      <c r="K26" s="208">
        <f>M26/L$24*100</f>
        <v>6.7076499578156783</v>
      </c>
      <c r="L26" s="207">
        <f>AVERAGE(C26:F26)</f>
        <v>0.1283058185097391</v>
      </c>
      <c r="M26" s="206">
        <f>STDEV(C26:F26)/SQRT(N26)</f>
        <v>7.9066151011959827E-3</v>
      </c>
      <c r="N26" s="205">
        <f>COUNTA(C26:F26)</f>
        <v>4</v>
      </c>
      <c r="O26" s="13"/>
      <c r="P26" s="132"/>
      <c r="Q26" s="132"/>
    </row>
    <row r="27" spans="1:18" ht="15" customHeight="1" thickBot="1">
      <c r="A27" s="319"/>
      <c r="B27" s="136">
        <v>10</v>
      </c>
      <c r="C27" s="204">
        <f t="shared" si="0"/>
        <v>0.26559320423189364</v>
      </c>
      <c r="D27" s="203">
        <f t="shared" si="0"/>
        <v>0.23038107332420107</v>
      </c>
      <c r="E27" s="203">
        <f t="shared" si="0"/>
        <v>0.25374687431663961</v>
      </c>
      <c r="F27" s="202">
        <f t="shared" si="0"/>
        <v>0.29568773473560267</v>
      </c>
      <c r="G27" s="163"/>
      <c r="H27" s="319"/>
      <c r="I27" s="136">
        <v>10</v>
      </c>
      <c r="J27" s="201">
        <f>L27/$L$24*100</f>
        <v>221.72057145850724</v>
      </c>
      <c r="K27" s="200">
        <f>M27/L$24*100</f>
        <v>11.523242860903011</v>
      </c>
      <c r="L27" s="199">
        <f>AVERAGE(C27:F27)</f>
        <v>0.26135222165208422</v>
      </c>
      <c r="M27" s="198">
        <f>STDEV(C27:F27)/SQRT(N27)</f>
        <v>1.3582975645979318E-2</v>
      </c>
      <c r="N27" s="197">
        <f>COUNTA(C27:F27)</f>
        <v>4</v>
      </c>
      <c r="O27" s="13"/>
      <c r="P27" s="132"/>
      <c r="Q27" s="132"/>
    </row>
    <row r="28" spans="1:18" ht="15.75" customHeight="1" thickTop="1">
      <c r="A28" s="13"/>
      <c r="B28" s="13"/>
      <c r="C28" s="196"/>
      <c r="D28" s="196"/>
      <c r="E28" s="196"/>
      <c r="F28" s="196"/>
      <c r="G28" s="132"/>
      <c r="H28" s="13"/>
      <c r="I28" s="196"/>
      <c r="J28" s="13"/>
      <c r="K28" s="13"/>
      <c r="L28" s="13"/>
      <c r="M28" s="13"/>
      <c r="N28" s="13"/>
      <c r="O28" s="13"/>
      <c r="P28" s="132"/>
      <c r="Q28" s="132"/>
      <c r="R28" s="132"/>
    </row>
    <row r="29" spans="1:18" ht="15.75" customHeight="1">
      <c r="A29" s="13"/>
      <c r="B29" s="13"/>
      <c r="C29" s="9"/>
      <c r="D29" s="9"/>
      <c r="E29" s="9"/>
      <c r="F29" s="9"/>
      <c r="G29" s="13"/>
      <c r="H29" s="13"/>
      <c r="I29" s="196"/>
      <c r="J29" s="13"/>
      <c r="K29" s="13"/>
      <c r="L29" s="13"/>
      <c r="M29" s="13"/>
      <c r="N29" s="13"/>
      <c r="O29" s="13"/>
      <c r="P29" s="132"/>
      <c r="Q29" s="132"/>
      <c r="R29" s="132"/>
    </row>
    <row r="30" spans="1:18" ht="15.75" customHeight="1">
      <c r="A30" s="13"/>
      <c r="B30" s="13"/>
      <c r="C30" s="9"/>
      <c r="D30" s="9"/>
      <c r="E30" s="9"/>
      <c r="F30" s="9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</row>
    <row r="31" spans="1:18" ht="15.75" customHeight="1">
      <c r="A31" s="132"/>
      <c r="B31" s="132"/>
      <c r="C31" s="132"/>
      <c r="D31" s="132"/>
      <c r="E31" s="132"/>
      <c r="F31" s="132"/>
      <c r="G31"/>
      <c r="H31"/>
      <c r="I31"/>
      <c r="J31"/>
      <c r="K31"/>
      <c r="L31"/>
    </row>
    <row r="32" spans="1:18">
      <c r="A32" s="132"/>
      <c r="B32" s="132"/>
      <c r="C32" s="132"/>
      <c r="D32" s="132"/>
      <c r="E32" s="132"/>
      <c r="F32" s="132"/>
      <c r="G32"/>
      <c r="H32"/>
      <c r="I32"/>
      <c r="J32"/>
      <c r="K32"/>
      <c r="L32"/>
    </row>
    <row r="33" spans="1:12">
      <c r="A33" s="132"/>
      <c r="B33" s="132"/>
      <c r="C33" s="132"/>
      <c r="D33" s="132"/>
      <c r="E33" s="132"/>
      <c r="F33" s="132"/>
      <c r="G33"/>
      <c r="H33"/>
      <c r="I33"/>
      <c r="J33"/>
      <c r="K33"/>
      <c r="L33"/>
    </row>
    <row r="34" spans="1:12" ht="15.75" customHeight="1">
      <c r="A34" s="132"/>
      <c r="B34" s="132"/>
      <c r="C34" s="132"/>
      <c r="D34" s="132"/>
      <c r="E34" s="132"/>
      <c r="F34" s="132"/>
      <c r="G34"/>
      <c r="H34"/>
      <c r="I34"/>
      <c r="J34"/>
      <c r="K34"/>
      <c r="L34"/>
    </row>
    <row r="35" spans="1:12" ht="15.75" customHeight="1">
      <c r="A35" s="132"/>
      <c r="B35" s="132"/>
      <c r="C35" s="132"/>
      <c r="D35" s="132"/>
      <c r="E35" s="132"/>
      <c r="F35" s="132"/>
      <c r="G35"/>
      <c r="H35"/>
      <c r="I35"/>
      <c r="J35"/>
      <c r="K35"/>
      <c r="L35"/>
    </row>
    <row r="36" spans="1:12" ht="15.75" customHeight="1">
      <c r="A36" s="132"/>
      <c r="B36" s="132"/>
      <c r="C36" s="132"/>
      <c r="D36" s="132"/>
      <c r="E36" s="132"/>
      <c r="F36" s="132"/>
      <c r="G36"/>
      <c r="H36"/>
      <c r="I36"/>
      <c r="J36"/>
      <c r="K36"/>
      <c r="L36"/>
    </row>
    <row r="37" spans="1:12" ht="15.75" customHeight="1">
      <c r="A37" s="132"/>
      <c r="B37" s="132"/>
      <c r="C37" s="132"/>
      <c r="D37" s="132"/>
      <c r="E37" s="132"/>
      <c r="F37" s="132"/>
      <c r="G37"/>
      <c r="H37"/>
      <c r="I37"/>
      <c r="J37"/>
      <c r="K37"/>
      <c r="L37"/>
    </row>
    <row r="38" spans="1:12" ht="15.7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15.7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15.7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15.7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15.7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15.7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15.7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15.7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15.7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15.7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15.75" customHeight="1">
      <c r="A48"/>
      <c r="B48"/>
      <c r="C48"/>
      <c r="D48"/>
      <c r="E48"/>
      <c r="F48"/>
      <c r="G48"/>
      <c r="H48"/>
      <c r="I48"/>
      <c r="J48"/>
      <c r="K48"/>
      <c r="L48"/>
    </row>
    <row r="49" customFormat="1" ht="15.75" customHeight="1"/>
    <row r="50" customFormat="1" ht="15.75" customHeight="1"/>
    <row r="51" customFormat="1" ht="15.75" customHeight="1"/>
    <row r="52" s="193" customFormat="1" ht="15.75" customHeight="1"/>
    <row r="53" s="193" customFormat="1" ht="15.75" customHeight="1"/>
    <row r="54" s="193" customFormat="1" ht="15.75" customHeight="1"/>
    <row r="55" s="193" customFormat="1" ht="15.75" customHeight="1"/>
    <row r="56" s="193" customFormat="1" ht="15.75" customHeight="1"/>
    <row r="57" s="193" customFormat="1" ht="15.75" customHeight="1"/>
    <row r="58" s="193" customFormat="1" ht="15.75" customHeight="1"/>
    <row r="59" s="193" customFormat="1" ht="15.75" customHeight="1"/>
    <row r="60" s="193" customFormat="1" ht="15.75" customHeight="1"/>
    <row r="61" s="193" customFormat="1" ht="15.75" customHeight="1"/>
    <row r="62" s="193" customFormat="1" ht="15.75" customHeight="1"/>
    <row r="63" s="193" customFormat="1" ht="14.25"/>
    <row r="64" customFormat="1" ht="14.25"/>
    <row r="65" spans="1:12" ht="14.25">
      <c r="A65"/>
      <c r="B65"/>
      <c r="C65"/>
      <c r="D65"/>
      <c r="E65"/>
      <c r="F65"/>
      <c r="G65"/>
      <c r="H65"/>
      <c r="I65"/>
      <c r="J65"/>
      <c r="K65"/>
      <c r="L65"/>
    </row>
    <row r="66" spans="1:12" ht="14.25">
      <c r="A66"/>
      <c r="B66"/>
      <c r="C66"/>
      <c r="D66"/>
      <c r="E66"/>
      <c r="F66"/>
      <c r="G66"/>
      <c r="H66"/>
      <c r="I66"/>
      <c r="J66"/>
      <c r="K66"/>
      <c r="L66"/>
    </row>
    <row r="67" spans="1:12" ht="14.25">
      <c r="A67"/>
      <c r="B67"/>
      <c r="C67"/>
      <c r="D67"/>
      <c r="E67"/>
      <c r="F67"/>
      <c r="G67"/>
      <c r="H67"/>
      <c r="I67"/>
      <c r="J67"/>
      <c r="K67"/>
      <c r="L67"/>
    </row>
    <row r="68" spans="1:12" ht="14.25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C69" s="193"/>
      <c r="D69"/>
      <c r="E69"/>
      <c r="F69"/>
      <c r="G69"/>
      <c r="H69"/>
      <c r="I69"/>
      <c r="J69"/>
      <c r="K69"/>
      <c r="L69"/>
    </row>
    <row r="70" spans="1:12">
      <c r="C70" s="193"/>
      <c r="D70"/>
      <c r="E70"/>
      <c r="F70"/>
      <c r="G70"/>
      <c r="H70"/>
      <c r="I70"/>
      <c r="J70"/>
      <c r="K70"/>
      <c r="L70"/>
    </row>
    <row r="71" spans="1:12">
      <c r="C71" s="193"/>
      <c r="D71"/>
      <c r="E71"/>
      <c r="F71"/>
      <c r="G71"/>
      <c r="H71"/>
      <c r="I71"/>
      <c r="J71"/>
      <c r="K71"/>
      <c r="L71"/>
    </row>
    <row r="72" spans="1:12">
      <c r="C72" s="193"/>
      <c r="D72"/>
      <c r="E72"/>
      <c r="F72"/>
      <c r="G72"/>
      <c r="H72"/>
      <c r="I72"/>
      <c r="J72"/>
      <c r="K72"/>
      <c r="L72"/>
    </row>
    <row r="73" spans="1:12">
      <c r="C73" s="193"/>
      <c r="D73"/>
      <c r="E73"/>
      <c r="F73"/>
      <c r="G73"/>
      <c r="H73"/>
      <c r="I73"/>
      <c r="J73"/>
      <c r="K73"/>
      <c r="L73"/>
    </row>
    <row r="74" spans="1:12">
      <c r="C74" s="193"/>
      <c r="D74"/>
      <c r="E74"/>
      <c r="F74"/>
      <c r="G74"/>
      <c r="H74"/>
      <c r="I74"/>
      <c r="J74"/>
      <c r="K74"/>
      <c r="L74"/>
    </row>
  </sheetData>
  <mergeCells count="30">
    <mergeCell ref="A1:B2"/>
    <mergeCell ref="C1:F1"/>
    <mergeCell ref="C2:F2"/>
    <mergeCell ref="A3:A4"/>
    <mergeCell ref="B3:B4"/>
    <mergeCell ref="C3:F3"/>
    <mergeCell ref="A5:A6"/>
    <mergeCell ref="A16:A17"/>
    <mergeCell ref="A20:B21"/>
    <mergeCell ref="C20:F20"/>
    <mergeCell ref="C21:F21"/>
    <mergeCell ref="A7:A8"/>
    <mergeCell ref="A10:B11"/>
    <mergeCell ref="C10:F10"/>
    <mergeCell ref="C11:F11"/>
    <mergeCell ref="A14:A15"/>
    <mergeCell ref="A12:A13"/>
    <mergeCell ref="B12:B13"/>
    <mergeCell ref="C12:F12"/>
    <mergeCell ref="N22:N23"/>
    <mergeCell ref="J22:M22"/>
    <mergeCell ref="H22:H23"/>
    <mergeCell ref="A24:A25"/>
    <mergeCell ref="H24:H25"/>
    <mergeCell ref="A26:A27"/>
    <mergeCell ref="H26:H27"/>
    <mergeCell ref="I22:I23"/>
    <mergeCell ref="A22:A23"/>
    <mergeCell ref="B22:B23"/>
    <mergeCell ref="C22:F22"/>
  </mergeCells>
  <phoneticPr fontId="1"/>
  <pageMargins left="1.1417322834645669" right="0.31496062992125984" top="0.47244094488188981" bottom="0.35433070866141736" header="0.31496062992125984" footer="0.31496062992125984"/>
  <pageSetup paperSize="9" scale="60" orientation="landscape" cellComments="asDisplayed" verticalDpi="4294967292" r:id="rId1"/>
  <headerFooter alignWithMargins="0">
    <oddHeader>&amp;C&amp;18ET-1による培養アストロサイトのFractalkine発現　　(Time-Course)&amp;R&amp;10&amp;P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DA9B7-D455-46A1-86B7-9E2A3BA03A2C}">
  <sheetPr>
    <tabColor theme="9" tint="0.79998168889431442"/>
  </sheetPr>
  <dimension ref="A1:W74"/>
  <sheetViews>
    <sheetView zoomScale="90" zoomScaleNormal="90" workbookViewId="0">
      <selection activeCell="P25" sqref="P25"/>
    </sheetView>
  </sheetViews>
  <sheetFormatPr defaultColWidth="11" defaultRowHeight="15"/>
  <cols>
    <col min="1" max="1" width="8.625" style="131" customWidth="1"/>
    <col min="2" max="2" width="13.625" style="131" customWidth="1"/>
    <col min="3" max="6" width="8" style="195" customWidth="1"/>
    <col min="7" max="7" width="10.875" style="193" customWidth="1"/>
    <col min="8" max="8" width="9.875" style="193" customWidth="1"/>
    <col min="9" max="9" width="10.375" style="194" customWidth="1"/>
    <col min="10" max="10" width="10.75" style="193" customWidth="1"/>
    <col min="11" max="11" width="11" style="193" customWidth="1"/>
    <col min="12" max="12" width="9" style="193" customWidth="1"/>
    <col min="13" max="13" width="9" customWidth="1"/>
    <col min="14" max="14" width="10.125" customWidth="1"/>
    <col min="15" max="15" width="7.625" customWidth="1"/>
    <col min="16" max="16" width="10.75" customWidth="1"/>
    <col min="17" max="17" width="6.625" customWidth="1"/>
    <col min="18" max="18" width="11" customWidth="1"/>
    <col min="19" max="19" width="8.125" customWidth="1"/>
  </cols>
  <sheetData>
    <row r="1" spans="1:23" ht="29.25" customHeight="1" thickTop="1" thickBot="1">
      <c r="A1" s="276" t="s">
        <v>7</v>
      </c>
      <c r="B1" s="277"/>
      <c r="C1" s="262" t="s">
        <v>45</v>
      </c>
      <c r="D1" s="262"/>
      <c r="E1" s="280"/>
      <c r="F1" s="281"/>
      <c r="M1" s="132"/>
      <c r="N1" s="132"/>
      <c r="O1" s="132"/>
      <c r="P1" s="132"/>
      <c r="Q1" s="132"/>
      <c r="R1" s="132"/>
    </row>
    <row r="2" spans="1:23" ht="20.25" customHeight="1" thickTop="1" thickBot="1">
      <c r="A2" s="278"/>
      <c r="B2" s="279"/>
      <c r="C2" s="314" t="s">
        <v>12</v>
      </c>
      <c r="D2" s="315"/>
      <c r="E2" s="315"/>
      <c r="F2" s="316"/>
      <c r="G2" s="13"/>
      <c r="H2" s="13"/>
      <c r="I2" s="196"/>
      <c r="J2" s="13"/>
      <c r="K2" s="13"/>
      <c r="L2" s="13"/>
      <c r="M2" s="13"/>
      <c r="N2" s="13"/>
      <c r="O2" s="13"/>
      <c r="P2" s="132"/>
      <c r="Q2" s="132"/>
      <c r="R2" s="132"/>
    </row>
    <row r="3" spans="1:23" ht="18.75" customHeight="1" thickTop="1">
      <c r="A3" s="303" t="s">
        <v>58</v>
      </c>
      <c r="B3" s="305" t="s">
        <v>60</v>
      </c>
      <c r="C3" s="308" t="s">
        <v>59</v>
      </c>
      <c r="D3" s="309"/>
      <c r="E3" s="309"/>
      <c r="F3" s="310"/>
      <c r="G3" s="13"/>
      <c r="H3" s="13"/>
      <c r="I3" s="196"/>
      <c r="J3" s="13"/>
      <c r="K3" s="13"/>
      <c r="L3" s="13"/>
      <c r="M3" s="13"/>
      <c r="N3" s="13"/>
      <c r="O3" s="13"/>
      <c r="P3" s="132"/>
      <c r="Q3" s="132"/>
      <c r="R3" s="132"/>
    </row>
    <row r="4" spans="1:23" ht="14.25" customHeight="1" thickBot="1">
      <c r="A4" s="304"/>
      <c r="B4" s="306"/>
      <c r="C4" s="220" t="s">
        <v>55</v>
      </c>
      <c r="D4" s="219" t="s">
        <v>54</v>
      </c>
      <c r="E4" s="219" t="s">
        <v>53</v>
      </c>
      <c r="F4" s="218" t="s">
        <v>52</v>
      </c>
      <c r="G4" s="13"/>
      <c r="H4" s="13"/>
      <c r="I4" s="196"/>
      <c r="J4" s="13"/>
      <c r="K4" s="13"/>
      <c r="L4" s="13"/>
      <c r="M4" s="13"/>
      <c r="N4" s="13"/>
      <c r="O4" s="13"/>
      <c r="P4" s="132"/>
      <c r="Q4" s="132"/>
      <c r="R4" s="132"/>
    </row>
    <row r="5" spans="1:23" ht="15" customHeight="1" thickTop="1">
      <c r="A5" s="317" t="s">
        <v>51</v>
      </c>
      <c r="B5" s="232">
        <v>0</v>
      </c>
      <c r="C5" s="231">
        <v>424643193998.97156</v>
      </c>
      <c r="D5" s="230">
        <v>542307138480.40063</v>
      </c>
      <c r="E5" s="230">
        <v>441061941355.52954</v>
      </c>
      <c r="F5" s="229">
        <v>450017954810.03906</v>
      </c>
      <c r="G5" s="13"/>
      <c r="H5" s="13"/>
      <c r="I5" s="196"/>
      <c r="J5" s="13"/>
      <c r="K5" s="13"/>
      <c r="L5" s="13"/>
      <c r="M5" s="13"/>
      <c r="N5" s="13"/>
      <c r="O5" s="13"/>
      <c r="P5" s="132"/>
      <c r="Q5" s="132"/>
      <c r="R5" s="132"/>
    </row>
    <row r="6" spans="1:23" ht="15" customHeight="1">
      <c r="A6" s="300"/>
      <c r="B6" s="210">
        <v>10</v>
      </c>
      <c r="C6" s="226">
        <v>757423314446.93347</v>
      </c>
      <c r="D6" s="212">
        <v>743523198475.12805</v>
      </c>
      <c r="E6" s="212">
        <v>848386649632.70825</v>
      </c>
      <c r="F6" s="211">
        <v>681966901606.86243</v>
      </c>
      <c r="G6" s="13"/>
      <c r="H6" s="13"/>
      <c r="I6" s="196"/>
      <c r="J6" s="13"/>
      <c r="K6" s="13"/>
      <c r="L6" s="13"/>
      <c r="M6" s="13"/>
      <c r="N6" s="13"/>
      <c r="O6" s="13"/>
      <c r="P6" s="132"/>
      <c r="Q6" s="132"/>
      <c r="R6" s="132"/>
    </row>
    <row r="7" spans="1:23" ht="15" customHeight="1">
      <c r="A7" s="318" t="s">
        <v>50</v>
      </c>
      <c r="B7" s="210">
        <v>0</v>
      </c>
      <c r="C7" s="226">
        <v>536830754995.08148</v>
      </c>
      <c r="D7" s="212">
        <v>717442390994.00696</v>
      </c>
      <c r="E7" s="212">
        <v>526377754739.96948</v>
      </c>
      <c r="F7" s="211">
        <v>518798813707.82776</v>
      </c>
      <c r="G7" s="13"/>
      <c r="H7" s="13"/>
      <c r="I7" s="196"/>
      <c r="J7" s="13"/>
      <c r="K7" s="13"/>
      <c r="L7" s="13"/>
      <c r="M7" s="13"/>
      <c r="N7" s="13"/>
    </row>
    <row r="8" spans="1:23" ht="15" customHeight="1" thickBot="1">
      <c r="A8" s="319"/>
      <c r="B8" s="136">
        <v>10</v>
      </c>
      <c r="C8" s="228">
        <v>749525380078.05261</v>
      </c>
      <c r="D8" s="203">
        <v>802923344368.20166</v>
      </c>
      <c r="E8" s="203">
        <v>581211260241.67249</v>
      </c>
      <c r="F8" s="202">
        <v>774350972259.79089</v>
      </c>
      <c r="G8" s="13"/>
      <c r="H8" s="13"/>
      <c r="I8" s="196"/>
      <c r="J8" s="13"/>
      <c r="K8" s="13"/>
      <c r="L8" s="13"/>
      <c r="M8" s="13"/>
      <c r="N8" s="13"/>
    </row>
    <row r="9" spans="1:23" ht="16.5" thickTop="1" thickBot="1">
      <c r="A9" s="13"/>
      <c r="B9" s="13"/>
      <c r="C9" s="196"/>
      <c r="D9" s="227"/>
      <c r="E9" s="227"/>
      <c r="F9" s="227"/>
      <c r="G9" s="13"/>
      <c r="H9" s="13"/>
      <c r="I9" s="196"/>
      <c r="J9" s="13"/>
      <c r="K9" s="13"/>
      <c r="L9" s="13"/>
      <c r="M9" s="13"/>
      <c r="N9" s="13"/>
      <c r="O9" s="13"/>
      <c r="P9" s="132"/>
      <c r="Q9" s="132"/>
      <c r="R9" s="132"/>
    </row>
    <row r="10" spans="1:23" ht="27" customHeight="1" thickTop="1" thickBot="1">
      <c r="A10" s="276" t="s">
        <v>18</v>
      </c>
      <c r="B10" s="277"/>
      <c r="C10" s="261" t="s">
        <v>45</v>
      </c>
      <c r="D10" s="262"/>
      <c r="E10" s="280"/>
      <c r="F10" s="281"/>
      <c r="G10" s="13"/>
      <c r="H10" s="13"/>
      <c r="I10" s="196"/>
      <c r="J10" s="13"/>
      <c r="K10" s="13"/>
      <c r="L10" s="13"/>
      <c r="M10" s="13"/>
      <c r="N10" s="13"/>
      <c r="O10" s="13"/>
      <c r="P10" s="132"/>
      <c r="Q10" s="132"/>
      <c r="R10" s="132"/>
      <c r="T10" s="13"/>
      <c r="U10" s="132"/>
      <c r="V10" s="132"/>
      <c r="W10" s="132"/>
    </row>
    <row r="11" spans="1:23" ht="18.75" customHeight="1" thickTop="1" thickBot="1">
      <c r="A11" s="278"/>
      <c r="B11" s="279"/>
      <c r="C11" s="311" t="s">
        <v>12</v>
      </c>
      <c r="D11" s="312"/>
      <c r="E11" s="312"/>
      <c r="F11" s="313"/>
      <c r="G11" s="13"/>
      <c r="H11" s="13"/>
      <c r="I11" s="196"/>
      <c r="J11" s="13"/>
      <c r="K11" s="13"/>
      <c r="L11" s="13"/>
      <c r="M11" s="13"/>
      <c r="N11" s="13"/>
      <c r="O11" s="13"/>
      <c r="P11" s="132"/>
      <c r="Q11" s="132"/>
      <c r="R11" s="132"/>
      <c r="T11" s="13"/>
      <c r="U11" s="132"/>
      <c r="V11" s="132"/>
      <c r="W11" s="132"/>
    </row>
    <row r="12" spans="1:23" ht="18" customHeight="1" thickTop="1">
      <c r="A12" s="303" t="s">
        <v>58</v>
      </c>
      <c r="B12" s="305" t="s">
        <v>60</v>
      </c>
      <c r="C12" s="301" t="s">
        <v>59</v>
      </c>
      <c r="D12" s="301"/>
      <c r="E12" s="301"/>
      <c r="F12" s="302"/>
      <c r="G12" s="13"/>
      <c r="H12" s="13"/>
      <c r="I12" s="196"/>
      <c r="J12" s="13"/>
      <c r="K12" s="13"/>
      <c r="L12" s="13"/>
      <c r="M12" s="13"/>
      <c r="N12" s="13"/>
      <c r="O12" s="13"/>
      <c r="P12" s="132"/>
      <c r="Q12" s="132"/>
      <c r="R12" s="132"/>
    </row>
    <row r="13" spans="1:23" ht="18" customHeight="1" thickBot="1">
      <c r="A13" s="307"/>
      <c r="B13" s="306"/>
      <c r="C13" s="220" t="s">
        <v>55</v>
      </c>
      <c r="D13" s="219" t="s">
        <v>54</v>
      </c>
      <c r="E13" s="219" t="s">
        <v>53</v>
      </c>
      <c r="F13" s="218" t="s">
        <v>52</v>
      </c>
      <c r="G13" s="13"/>
      <c r="H13" s="13"/>
      <c r="I13" s="196"/>
      <c r="J13" s="13"/>
      <c r="K13" s="13"/>
      <c r="L13" s="13"/>
      <c r="M13" s="13"/>
      <c r="N13" s="13"/>
      <c r="O13" s="13"/>
      <c r="P13" s="132"/>
      <c r="Q13" s="132"/>
      <c r="R13" s="132"/>
    </row>
    <row r="14" spans="1:23" ht="15" customHeight="1" thickTop="1">
      <c r="A14" s="300" t="s">
        <v>51</v>
      </c>
      <c r="B14" s="210">
        <v>0</v>
      </c>
      <c r="C14" s="213">
        <v>2154156029.086123</v>
      </c>
      <c r="D14" s="225">
        <v>3000314798.2190881</v>
      </c>
      <c r="E14" s="225">
        <v>2166463726.8759937</v>
      </c>
      <c r="F14" s="224">
        <v>2503268089.357655</v>
      </c>
      <c r="G14" s="13"/>
      <c r="H14" s="13"/>
      <c r="I14" s="196"/>
      <c r="J14" s="13"/>
      <c r="K14" s="13"/>
      <c r="L14" s="13"/>
      <c r="M14" s="13"/>
      <c r="N14" s="13"/>
      <c r="O14" s="13"/>
      <c r="P14" s="132"/>
      <c r="Q14" s="132"/>
      <c r="R14" s="132"/>
    </row>
    <row r="15" spans="1:23" ht="15" customHeight="1">
      <c r="A15" s="300"/>
      <c r="B15" s="210">
        <v>10</v>
      </c>
      <c r="C15" s="226">
        <v>5702341886.7569151</v>
      </c>
      <c r="D15" s="225">
        <v>5160042849.9095163</v>
      </c>
      <c r="E15" s="225">
        <v>6286035527.1535635</v>
      </c>
      <c r="F15" s="224">
        <v>5983314466.6784658</v>
      </c>
      <c r="G15" s="13"/>
      <c r="H15" s="13"/>
      <c r="I15" s="196"/>
      <c r="J15" s="13"/>
      <c r="K15" s="13"/>
      <c r="L15" s="13"/>
      <c r="M15" s="13"/>
      <c r="N15" s="13"/>
      <c r="O15" s="13"/>
      <c r="P15" s="132"/>
      <c r="Q15" s="132"/>
      <c r="R15" s="132"/>
    </row>
    <row r="16" spans="1:23" ht="15" customHeight="1">
      <c r="A16" s="318" t="s">
        <v>50</v>
      </c>
      <c r="B16" s="210">
        <v>0</v>
      </c>
      <c r="C16" s="213">
        <v>2449100587.2635064</v>
      </c>
      <c r="D16" s="225">
        <v>1425709828.307632</v>
      </c>
      <c r="E16" s="225">
        <v>1607893419.822473</v>
      </c>
      <c r="F16" s="224">
        <v>103913145.99841581</v>
      </c>
      <c r="G16" s="13"/>
      <c r="H16" s="13"/>
      <c r="I16" s="196"/>
      <c r="J16" s="13"/>
      <c r="K16" s="13"/>
      <c r="L16" s="13"/>
      <c r="M16" s="13"/>
      <c r="N16" s="13"/>
      <c r="O16" s="13"/>
      <c r="P16" s="132"/>
      <c r="Q16" s="132"/>
      <c r="R16" s="132"/>
    </row>
    <row r="17" spans="1:18" ht="15" customHeight="1" thickBot="1">
      <c r="A17" s="319"/>
      <c r="B17" s="136">
        <v>10</v>
      </c>
      <c r="C17" s="204">
        <v>1693829687.4248605</v>
      </c>
      <c r="D17" s="223">
        <v>2684897260.7484121</v>
      </c>
      <c r="E17" s="223">
        <v>2185357044.3307786</v>
      </c>
      <c r="F17" s="222">
        <v>3275117580.3850698</v>
      </c>
      <c r="G17" s="13"/>
      <c r="H17" s="13"/>
      <c r="I17" s="196"/>
      <c r="J17" s="13"/>
      <c r="K17" s="13"/>
      <c r="L17" s="13"/>
      <c r="M17" s="13"/>
      <c r="N17" s="13"/>
      <c r="O17" s="13"/>
      <c r="P17" s="132"/>
      <c r="Q17" s="132"/>
      <c r="R17" s="132"/>
    </row>
    <row r="18" spans="1:18" ht="12.95" customHeight="1" thickTop="1">
      <c r="A18" s="13"/>
      <c r="B18" s="13"/>
      <c r="C18" s="196"/>
      <c r="D18" s="196"/>
      <c r="E18" s="196"/>
      <c r="F18" s="196"/>
      <c r="G18" s="13"/>
      <c r="H18" s="13"/>
      <c r="I18" s="196"/>
      <c r="J18" s="13"/>
      <c r="K18" s="13"/>
      <c r="L18" s="13"/>
      <c r="M18" s="13"/>
      <c r="N18" s="13"/>
      <c r="O18" s="13"/>
      <c r="P18" s="132"/>
      <c r="Q18" s="132"/>
      <c r="R18" s="132"/>
    </row>
    <row r="19" spans="1:18" ht="10.5" customHeight="1" thickBot="1">
      <c r="A19" s="13"/>
      <c r="B19" s="13"/>
      <c r="C19" s="196"/>
      <c r="D19" s="196"/>
      <c r="E19" s="196"/>
      <c r="F19" s="196"/>
      <c r="G19" s="13"/>
      <c r="H19" s="13"/>
      <c r="I19" s="196"/>
      <c r="J19" s="13"/>
      <c r="K19" s="13"/>
      <c r="L19" s="13"/>
      <c r="M19" s="13"/>
      <c r="N19" s="13"/>
      <c r="O19" s="13"/>
      <c r="P19" s="132"/>
      <c r="Q19" s="132"/>
      <c r="R19" s="132"/>
    </row>
    <row r="20" spans="1:18" ht="28.5" customHeight="1" thickTop="1" thickBot="1">
      <c r="A20" s="276" t="s">
        <v>17</v>
      </c>
      <c r="B20" s="277"/>
      <c r="C20" s="262" t="s">
        <v>24</v>
      </c>
      <c r="D20" s="262"/>
      <c r="E20" s="280"/>
      <c r="F20" s="281"/>
      <c r="G20" s="13"/>
      <c r="H20" s="13"/>
      <c r="I20" s="196"/>
      <c r="J20" s="13"/>
      <c r="K20" s="13"/>
      <c r="L20" s="13"/>
      <c r="M20" s="13"/>
      <c r="N20" s="13"/>
      <c r="O20" s="13"/>
      <c r="P20" s="132"/>
      <c r="Q20" s="132"/>
      <c r="R20" s="132"/>
    </row>
    <row r="21" spans="1:18" ht="17.25" customHeight="1" thickTop="1" thickBot="1">
      <c r="A21" s="278"/>
      <c r="B21" s="279"/>
      <c r="C21" s="311" t="s">
        <v>12</v>
      </c>
      <c r="D21" s="312"/>
      <c r="E21" s="312"/>
      <c r="F21" s="313"/>
      <c r="G21" s="13"/>
      <c r="H21" s="13"/>
      <c r="I21" s="221"/>
      <c r="J21" s="221"/>
      <c r="K21" s="13"/>
      <c r="L21" s="13"/>
      <c r="M21" s="13"/>
      <c r="N21" s="13"/>
      <c r="O21" s="13"/>
      <c r="P21" s="132"/>
      <c r="Q21" s="132"/>
      <c r="R21" s="132"/>
    </row>
    <row r="22" spans="1:18" ht="27.75" customHeight="1" thickTop="1">
      <c r="A22" s="303" t="s">
        <v>58</v>
      </c>
      <c r="B22" s="305" t="s">
        <v>60</v>
      </c>
      <c r="C22" s="301" t="s">
        <v>59</v>
      </c>
      <c r="D22" s="301"/>
      <c r="E22" s="301"/>
      <c r="F22" s="302"/>
      <c r="G22" s="13"/>
      <c r="H22" s="320" t="s">
        <v>58</v>
      </c>
      <c r="I22" s="249" t="s">
        <v>57</v>
      </c>
      <c r="J22" s="311" t="s">
        <v>24</v>
      </c>
      <c r="K22" s="312"/>
      <c r="L22" s="312"/>
      <c r="M22" s="313"/>
      <c r="N22" s="264" t="s">
        <v>2</v>
      </c>
      <c r="O22" s="13"/>
      <c r="P22" s="132"/>
      <c r="Q22" s="132"/>
      <c r="R22" s="132"/>
    </row>
    <row r="23" spans="1:18" ht="22.5" customHeight="1" thickBot="1">
      <c r="A23" s="307"/>
      <c r="B23" s="306"/>
      <c r="C23" s="220" t="s">
        <v>55</v>
      </c>
      <c r="D23" s="219" t="s">
        <v>54</v>
      </c>
      <c r="E23" s="219" t="s">
        <v>53</v>
      </c>
      <c r="F23" s="218" t="s">
        <v>52</v>
      </c>
      <c r="G23" s="13"/>
      <c r="H23" s="321"/>
      <c r="I23" s="251"/>
      <c r="J23" s="236" t="s">
        <v>36</v>
      </c>
      <c r="K23" s="235" t="s">
        <v>35</v>
      </c>
      <c r="L23" s="234" t="s">
        <v>0</v>
      </c>
      <c r="M23" s="233" t="s">
        <v>1</v>
      </c>
      <c r="N23" s="265"/>
      <c r="O23" s="13"/>
      <c r="P23" s="132"/>
      <c r="Q23" s="132"/>
      <c r="R23" s="132"/>
    </row>
    <row r="24" spans="1:18" ht="15" customHeight="1" thickTop="1">
      <c r="A24" s="300" t="s">
        <v>51</v>
      </c>
      <c r="B24" s="210">
        <v>0</v>
      </c>
      <c r="C24" s="213">
        <f t="shared" ref="C24:F27" si="0">C14/C5</f>
        <v>5.0728613092791974E-3</v>
      </c>
      <c r="D24" s="212">
        <f t="shared" si="0"/>
        <v>5.5325010226239561E-3</v>
      </c>
      <c r="E24" s="212">
        <f t="shared" si="0"/>
        <v>4.9119262483127259E-3</v>
      </c>
      <c r="F24" s="211">
        <f t="shared" si="0"/>
        <v>5.5625960311168716E-3</v>
      </c>
      <c r="G24" s="163"/>
      <c r="H24" s="300" t="s">
        <v>51</v>
      </c>
      <c r="I24" s="240">
        <v>0</v>
      </c>
      <c r="J24" s="239">
        <v>100</v>
      </c>
      <c r="K24" s="208">
        <f>M24/L$24*100</f>
        <v>3.1064112746785737</v>
      </c>
      <c r="L24" s="207">
        <f>AVERAGE(C24:F24)</f>
        <v>5.269971152833188E-3</v>
      </c>
      <c r="M24" s="206">
        <f>STDEV(C24:F24)/SQRT(N24)</f>
        <v>1.6370697806391855E-4</v>
      </c>
      <c r="N24" s="205">
        <f>COUNTA(C24:F24)</f>
        <v>4</v>
      </c>
      <c r="O24" s="13"/>
      <c r="P24" s="132"/>
      <c r="Q24" s="132"/>
      <c r="R24" s="132"/>
    </row>
    <row r="25" spans="1:18" ht="15" customHeight="1">
      <c r="A25" s="300"/>
      <c r="B25" s="210">
        <v>10</v>
      </c>
      <c r="C25" s="213">
        <f t="shared" si="0"/>
        <v>7.5286062337818786E-3</v>
      </c>
      <c r="D25" s="212">
        <f t="shared" si="0"/>
        <v>6.9399890420260065E-3</v>
      </c>
      <c r="E25" s="212">
        <f t="shared" si="0"/>
        <v>7.4093993933956586E-3</v>
      </c>
      <c r="F25" s="211">
        <f t="shared" si="0"/>
        <v>8.7736141630634489E-3</v>
      </c>
      <c r="G25" s="163"/>
      <c r="H25" s="300"/>
      <c r="I25" s="240">
        <v>10</v>
      </c>
      <c r="J25" s="239">
        <f>L25/$L$24*100</f>
        <v>145.40690994004964</v>
      </c>
      <c r="K25" s="208">
        <f>M25/L$24*100</f>
        <v>7.4275028555134517</v>
      </c>
      <c r="L25" s="207">
        <f>AVERAGE(C25:F25)</f>
        <v>7.6629022080667488E-3</v>
      </c>
      <c r="M25" s="206">
        <f>STDEV(C25:F25)/SQRT(N25)</f>
        <v>3.9142725786142022E-4</v>
      </c>
      <c r="N25" s="205">
        <f>COUNTA(C25:F25)</f>
        <v>4</v>
      </c>
      <c r="O25" s="13"/>
      <c r="P25" s="132"/>
      <c r="Q25" s="132"/>
      <c r="R25" s="132"/>
    </row>
    <row r="26" spans="1:18" ht="15" customHeight="1">
      <c r="A26" s="318" t="s">
        <v>50</v>
      </c>
      <c r="B26" s="210">
        <v>0</v>
      </c>
      <c r="C26" s="213">
        <f t="shared" si="0"/>
        <v>4.562146569426607E-3</v>
      </c>
      <c r="D26" s="212">
        <f t="shared" si="0"/>
        <v>1.9872115813122358E-3</v>
      </c>
      <c r="E26" s="212">
        <f t="shared" si="0"/>
        <v>3.0546378629103962E-3</v>
      </c>
      <c r="F26" s="211">
        <f t="shared" si="0"/>
        <v>2.0029565074706712E-4</v>
      </c>
      <c r="G26" s="163"/>
      <c r="H26" s="318" t="s">
        <v>50</v>
      </c>
      <c r="I26" s="240">
        <v>0</v>
      </c>
      <c r="J26" s="239">
        <f>L26/$L$24*100</f>
        <v>46.510177096156511</v>
      </c>
      <c r="K26" s="208">
        <f>M26/L$24*100</f>
        <v>17.410318581856917</v>
      </c>
      <c r="L26" s="207">
        <f>AVERAGE(C26:F26)</f>
        <v>2.4510729160990767E-3</v>
      </c>
      <c r="M26" s="206">
        <f>STDEV(C26:F26)/SQRT(N26)</f>
        <v>9.1751876688021567E-4</v>
      </c>
      <c r="N26" s="205">
        <f>COUNTA(C26:F26)</f>
        <v>4</v>
      </c>
      <c r="O26" s="13"/>
      <c r="P26" s="132"/>
      <c r="Q26" s="132"/>
      <c r="R26" s="132"/>
    </row>
    <row r="27" spans="1:18" ht="15" customHeight="1" thickBot="1">
      <c r="A27" s="319"/>
      <c r="B27" s="136">
        <v>10</v>
      </c>
      <c r="C27" s="204">
        <f t="shared" si="0"/>
        <v>2.2598696888002268E-3</v>
      </c>
      <c r="D27" s="203">
        <f t="shared" si="0"/>
        <v>3.3439023532951134E-3</v>
      </c>
      <c r="E27" s="203">
        <f t="shared" si="0"/>
        <v>3.7600046554880731E-3</v>
      </c>
      <c r="F27" s="202">
        <f t="shared" si="0"/>
        <v>4.2295001849449272E-3</v>
      </c>
      <c r="G27" s="163"/>
      <c r="H27" s="319"/>
      <c r="I27" s="238">
        <v>10</v>
      </c>
      <c r="J27" s="237">
        <f>L27/$L$24*100</f>
        <v>64.484588664306358</v>
      </c>
      <c r="K27" s="200">
        <f>M27/L$24*100</f>
        <v>7.9770339672272801</v>
      </c>
      <c r="L27" s="199">
        <f>AVERAGE(C27:F27)</f>
        <v>3.398319220632085E-3</v>
      </c>
      <c r="M27" s="198">
        <f>STDEV(C27:F27)/SQRT(N27)</f>
        <v>4.2038738892458247E-4</v>
      </c>
      <c r="N27" s="197">
        <f>COUNTA(C27:F27)</f>
        <v>4</v>
      </c>
      <c r="O27" s="13"/>
      <c r="P27" s="132"/>
      <c r="Q27" s="132"/>
      <c r="R27" s="132"/>
    </row>
    <row r="28" spans="1:18" ht="15.75" customHeight="1" thickTop="1">
      <c r="A28" s="13"/>
      <c r="B28" s="13"/>
      <c r="C28" s="196"/>
      <c r="D28" s="196"/>
      <c r="E28" s="196"/>
      <c r="F28" s="196"/>
      <c r="G28" s="132"/>
      <c r="H28" s="13"/>
      <c r="I28" s="196"/>
      <c r="J28" s="13"/>
      <c r="K28" s="13"/>
      <c r="L28" s="13"/>
      <c r="M28" s="13"/>
      <c r="O28" s="13"/>
      <c r="P28" s="132"/>
      <c r="Q28" s="132"/>
      <c r="R28" s="132"/>
    </row>
    <row r="29" spans="1:18" ht="15.75" customHeight="1">
      <c r="A29" s="13"/>
      <c r="B29" s="13"/>
      <c r="C29" s="9"/>
      <c r="D29" s="9"/>
      <c r="E29" s="9"/>
      <c r="F29" s="9"/>
      <c r="G29" s="13"/>
      <c r="H29" s="13"/>
      <c r="I29" s="196"/>
      <c r="J29" s="13"/>
      <c r="K29" s="13"/>
      <c r="L29" s="13"/>
      <c r="M29" s="13"/>
      <c r="N29" s="13"/>
      <c r="O29" s="13"/>
      <c r="P29" s="132"/>
      <c r="Q29" s="132"/>
      <c r="R29" s="132"/>
    </row>
    <row r="30" spans="1:18" ht="15.75" customHeight="1">
      <c r="A30" s="13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</row>
    <row r="31" spans="1:18" ht="15.75" customHeight="1">
      <c r="A31" s="132"/>
      <c r="B31"/>
      <c r="C31"/>
      <c r="D31"/>
      <c r="E31"/>
      <c r="F31"/>
      <c r="G31"/>
      <c r="H31"/>
      <c r="I31"/>
      <c r="J31"/>
      <c r="K31"/>
      <c r="L31"/>
    </row>
    <row r="32" spans="1:18">
      <c r="A32" s="132"/>
      <c r="B32"/>
      <c r="C32"/>
      <c r="D32"/>
      <c r="E32"/>
      <c r="F32"/>
      <c r="G32"/>
      <c r="H32"/>
      <c r="I32"/>
    </row>
    <row r="33" spans="1:12">
      <c r="A33" s="132"/>
      <c r="B33"/>
      <c r="C33"/>
      <c r="D33"/>
      <c r="E33"/>
      <c r="F33"/>
      <c r="G33"/>
      <c r="H33"/>
      <c r="I33"/>
    </row>
    <row r="34" spans="1:12" ht="15.75" customHeight="1">
      <c r="A34" s="132"/>
      <c r="B34"/>
      <c r="C34"/>
      <c r="D34"/>
      <c r="E34"/>
      <c r="F34"/>
      <c r="G34"/>
      <c r="H34"/>
      <c r="I34"/>
    </row>
    <row r="35" spans="1:12" ht="15.75" customHeight="1">
      <c r="A35" s="132"/>
      <c r="B35"/>
      <c r="C35"/>
      <c r="D35"/>
      <c r="E35"/>
      <c r="F35"/>
      <c r="G35"/>
      <c r="H35"/>
      <c r="I35"/>
    </row>
    <row r="36" spans="1:12" ht="15.75" customHeight="1">
      <c r="A36" s="132"/>
      <c r="B36"/>
      <c r="C36"/>
      <c r="D36"/>
      <c r="E36"/>
      <c r="F36"/>
      <c r="G36"/>
      <c r="H36"/>
      <c r="I36"/>
      <c r="J36"/>
      <c r="K36"/>
      <c r="L36"/>
    </row>
    <row r="37" spans="1:12" ht="15.75" customHeight="1">
      <c r="A37" s="132"/>
      <c r="B37"/>
      <c r="C37"/>
      <c r="D37"/>
      <c r="E37"/>
      <c r="F37"/>
      <c r="G37"/>
      <c r="H37"/>
      <c r="I37"/>
      <c r="J37"/>
      <c r="K37"/>
      <c r="L37"/>
    </row>
    <row r="38" spans="1:12" ht="15.7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15.7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15.7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15.7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15.7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15.7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15.7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15.7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15.7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15.7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15.75" customHeight="1">
      <c r="A48"/>
      <c r="B48"/>
      <c r="C48"/>
      <c r="D48"/>
      <c r="E48"/>
      <c r="F48"/>
      <c r="G48"/>
      <c r="H48"/>
      <c r="I48"/>
      <c r="J48"/>
      <c r="K48"/>
      <c r="L48"/>
    </row>
    <row r="49" customFormat="1" ht="15.75" customHeight="1"/>
    <row r="50" customFormat="1" ht="15.75" customHeight="1"/>
    <row r="51" customFormat="1" ht="15.75" customHeight="1"/>
    <row r="52" s="193" customFormat="1" ht="15.75" customHeight="1"/>
    <row r="53" s="193" customFormat="1" ht="15.75" customHeight="1"/>
    <row r="54" s="193" customFormat="1" ht="15.75" customHeight="1"/>
    <row r="55" s="193" customFormat="1" ht="15.75" customHeight="1"/>
    <row r="56" s="193" customFormat="1" ht="15.75" customHeight="1"/>
    <row r="57" s="193" customFormat="1" ht="15.75" customHeight="1"/>
    <row r="58" s="193" customFormat="1" ht="15.75" customHeight="1"/>
    <row r="59" s="193" customFormat="1" ht="15.75" customHeight="1"/>
    <row r="60" s="193" customFormat="1" ht="15.75" customHeight="1"/>
    <row r="61" s="193" customFormat="1" ht="15.75" customHeight="1"/>
    <row r="62" s="193" customFormat="1" ht="15.75" customHeight="1"/>
    <row r="63" s="193" customFormat="1" ht="14.25"/>
    <row r="64" customFormat="1" ht="14.25"/>
    <row r="65" spans="1:12" ht="14.25">
      <c r="A65"/>
      <c r="B65"/>
      <c r="C65"/>
      <c r="D65"/>
      <c r="E65"/>
      <c r="F65"/>
      <c r="G65"/>
      <c r="H65"/>
      <c r="I65"/>
      <c r="J65"/>
      <c r="K65"/>
      <c r="L65"/>
    </row>
    <row r="66" spans="1:12" ht="14.25">
      <c r="A66"/>
      <c r="B66"/>
      <c r="C66"/>
      <c r="D66"/>
      <c r="E66"/>
      <c r="F66"/>
      <c r="G66"/>
      <c r="H66"/>
      <c r="I66"/>
      <c r="J66"/>
      <c r="K66"/>
      <c r="L66"/>
    </row>
    <row r="67" spans="1:12" ht="14.25">
      <c r="A67"/>
      <c r="B67"/>
      <c r="C67"/>
      <c r="D67"/>
      <c r="E67"/>
      <c r="F67"/>
      <c r="G67"/>
      <c r="H67"/>
      <c r="I67"/>
      <c r="J67"/>
      <c r="K67"/>
      <c r="L67"/>
    </row>
    <row r="68" spans="1:12" ht="14.25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C69" s="193"/>
      <c r="D69"/>
      <c r="E69"/>
      <c r="F69"/>
      <c r="G69"/>
      <c r="H69"/>
      <c r="I69"/>
      <c r="J69"/>
      <c r="K69"/>
      <c r="L69"/>
    </row>
    <row r="70" spans="1:12">
      <c r="C70" s="193"/>
      <c r="D70"/>
      <c r="E70"/>
      <c r="F70"/>
      <c r="G70"/>
      <c r="H70"/>
      <c r="I70"/>
      <c r="J70"/>
      <c r="K70"/>
      <c r="L70"/>
    </row>
    <row r="71" spans="1:12">
      <c r="C71" s="193"/>
      <c r="D71"/>
      <c r="E71"/>
      <c r="F71"/>
      <c r="G71"/>
      <c r="H71"/>
      <c r="I71"/>
      <c r="J71"/>
      <c r="K71"/>
      <c r="L71"/>
    </row>
    <row r="72" spans="1:12">
      <c r="C72" s="193"/>
      <c r="D72"/>
      <c r="E72"/>
      <c r="F72"/>
      <c r="G72"/>
      <c r="H72"/>
      <c r="I72"/>
      <c r="J72"/>
      <c r="K72"/>
      <c r="L72"/>
    </row>
    <row r="73" spans="1:12">
      <c r="C73" s="193"/>
      <c r="D73"/>
      <c r="E73"/>
      <c r="F73"/>
      <c r="G73"/>
      <c r="H73"/>
      <c r="I73"/>
      <c r="J73"/>
      <c r="K73"/>
      <c r="L73"/>
    </row>
    <row r="74" spans="1:12">
      <c r="C74" s="193"/>
      <c r="D74"/>
      <c r="E74"/>
      <c r="F74"/>
      <c r="G74"/>
      <c r="H74"/>
      <c r="I74"/>
      <c r="J74"/>
      <c r="K74"/>
      <c r="L74"/>
    </row>
  </sheetData>
  <mergeCells count="30">
    <mergeCell ref="A1:B2"/>
    <mergeCell ref="C1:F1"/>
    <mergeCell ref="C2:F2"/>
    <mergeCell ref="A3:A4"/>
    <mergeCell ref="B3:B4"/>
    <mergeCell ref="C3:F3"/>
    <mergeCell ref="A5:A6"/>
    <mergeCell ref="J22:M22"/>
    <mergeCell ref="A14:A15"/>
    <mergeCell ref="A16:A17"/>
    <mergeCell ref="A20:B21"/>
    <mergeCell ref="C20:F20"/>
    <mergeCell ref="C21:F21"/>
    <mergeCell ref="A7:A8"/>
    <mergeCell ref="A10:B11"/>
    <mergeCell ref="C10:F10"/>
    <mergeCell ref="C11:F11"/>
    <mergeCell ref="A12:A13"/>
    <mergeCell ref="B12:B13"/>
    <mergeCell ref="C12:F12"/>
    <mergeCell ref="N22:N23"/>
    <mergeCell ref="A24:A25"/>
    <mergeCell ref="H24:H25"/>
    <mergeCell ref="A26:A27"/>
    <mergeCell ref="H26:H27"/>
    <mergeCell ref="H22:H23"/>
    <mergeCell ref="I22:I23"/>
    <mergeCell ref="A22:A23"/>
    <mergeCell ref="B22:B23"/>
    <mergeCell ref="C22:F22"/>
  </mergeCells>
  <phoneticPr fontId="1"/>
  <pageMargins left="1.1417322834645669" right="0.31496062992125984" top="0.47244094488188981" bottom="0.35433070866141736" header="0.31496062992125984" footer="0.31496062992125984"/>
  <pageSetup paperSize="9" scale="60" orientation="landscape" cellComments="asDisplayed" verticalDpi="4294967292" r:id="rId1"/>
  <headerFooter alignWithMargins="0">
    <oddHeader>&amp;C&amp;18ET-1による培養アストロサイトのFractalkine発現　　(Time-Course)&amp;R&amp;10&amp;P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Fig.3a systemXc </vt:lpstr>
      <vt:lpstr>Fig.3a GCLm</vt:lpstr>
      <vt:lpstr>Fig.3a GCLc</vt:lpstr>
      <vt:lpstr>Fig.3b SystemXc</vt:lpstr>
      <vt:lpstr>Fig.3b GCLm</vt:lpstr>
      <vt:lpstr>Fig.3b GCLc</vt:lpstr>
      <vt:lpstr>Fig.3c system Xc</vt:lpstr>
      <vt:lpstr>Fig.3c GCL-m</vt:lpstr>
      <vt:lpstr>Fig.3c GCL-c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Yutaka KOYAMA</cp:lastModifiedBy>
  <cp:lastPrinted>2015-06-20T09:02:59Z</cp:lastPrinted>
  <dcterms:created xsi:type="dcterms:W3CDTF">2014-09-17T06:31:02Z</dcterms:created>
  <dcterms:modified xsi:type="dcterms:W3CDTF">2022-04-14T08:48:53Z</dcterms:modified>
</cp:coreProperties>
</file>