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ther\Semsem\دكتور أمين 10-04-2022\"/>
    </mc:Choice>
  </mc:AlternateContent>
  <bookViews>
    <workbookView xWindow="0" yWindow="0" windowWidth="20490" windowHeight="7755" tabRatio="801"/>
  </bookViews>
  <sheets>
    <sheet name="Makishima - Maskenzie's" sheetId="2" r:id="rId1"/>
  </sheets>
  <definedNames>
    <definedName name="_xlnm.Print_Area" localSheetId="0">'Makishima - Maskenzie''s'!$A$1:$K$30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6" i="2"/>
  <c r="F27" i="2"/>
  <c r="F28" i="2"/>
  <c r="F29" i="2"/>
  <c r="F30" i="2"/>
  <c r="F24" i="2"/>
  <c r="E24" i="2"/>
  <c r="E25" i="2"/>
  <c r="E26" i="2"/>
  <c r="E27" i="2"/>
  <c r="E28" i="2"/>
  <c r="E29" i="2"/>
  <c r="E30" i="2"/>
  <c r="C25" i="2"/>
  <c r="C26" i="2"/>
  <c r="C27" i="2"/>
  <c r="C28" i="2"/>
  <c r="C29" i="2"/>
  <c r="C30" i="2"/>
  <c r="C24" i="2"/>
  <c r="B6" i="2"/>
  <c r="B7" i="2"/>
  <c r="B8" i="2"/>
  <c r="B9" i="2"/>
  <c r="B10" i="2"/>
  <c r="B11" i="2"/>
  <c r="B5" i="2"/>
  <c r="D25" i="2" l="1"/>
  <c r="D26" i="2"/>
  <c r="D27" i="2"/>
  <c r="D28" i="2"/>
  <c r="D29" i="2"/>
  <c r="D30" i="2"/>
  <c r="D24" i="2" l="1"/>
  <c r="K24" i="2" l="1"/>
  <c r="K28" i="2"/>
  <c r="H27" i="2"/>
  <c r="K26" i="2"/>
  <c r="K30" i="2"/>
  <c r="G29" i="2"/>
  <c r="I25" i="2" l="1"/>
  <c r="I27" i="2"/>
  <c r="J27" i="2" s="1"/>
  <c r="H28" i="2"/>
  <c r="K25" i="2"/>
  <c r="H25" i="2"/>
  <c r="G25" i="2"/>
  <c r="G26" i="2"/>
  <c r="G28" i="2"/>
  <c r="I24" i="2"/>
  <c r="I28" i="2"/>
  <c r="H24" i="2"/>
  <c r="H26" i="2"/>
  <c r="G24" i="2"/>
  <c r="I26" i="2"/>
  <c r="G30" i="2"/>
  <c r="K29" i="2"/>
  <c r="G27" i="2"/>
  <c r="H30" i="2"/>
  <c r="H29" i="2"/>
  <c r="K27" i="2"/>
  <c r="I30" i="2"/>
  <c r="I29" i="2"/>
  <c r="J28" i="2" l="1"/>
  <c r="J25" i="2"/>
  <c r="J24" i="2"/>
  <c r="J30" i="2"/>
  <c r="J26" i="2"/>
  <c r="J29" i="2"/>
</calcChain>
</file>

<file path=xl/sharedStrings.xml><?xml version="1.0" encoding="utf-8"?>
<sst xmlns="http://schemas.openxmlformats.org/spreadsheetml/2006/main" count="31" uniqueCount="25">
  <si>
    <t>X ( mol % )</t>
  </si>
  <si>
    <t>pbo</t>
  </si>
  <si>
    <r>
      <t>B</t>
    </r>
    <r>
      <rPr>
        <b/>
        <vertAlign val="subscript"/>
        <sz val="20"/>
        <color theme="1"/>
        <rFont val="Calibri"/>
        <family val="2"/>
        <scheme val="minor"/>
      </rPr>
      <t>2</t>
    </r>
    <r>
      <rPr>
        <b/>
        <sz val="20"/>
        <color theme="1"/>
        <rFont val="Calibri"/>
        <family val="2"/>
        <scheme val="minor"/>
      </rPr>
      <t>O</t>
    </r>
    <r>
      <rPr>
        <b/>
        <vertAlign val="subscript"/>
        <sz val="20"/>
        <color theme="1"/>
        <rFont val="Calibri"/>
        <family val="2"/>
        <scheme val="minor"/>
      </rPr>
      <t>3</t>
    </r>
  </si>
  <si>
    <t>Oxide</t>
  </si>
  <si>
    <t>Makishima - Maskenzie's calculations</t>
  </si>
  <si>
    <t>Molecular weight ( M )</t>
  </si>
  <si>
    <t>Molecular weight ( M ) ( g/mol )</t>
  </si>
  <si>
    <t>X ( mol )</t>
  </si>
  <si>
    <r>
      <t xml:space="preserve">Density ( </t>
    </r>
    <r>
      <rPr>
        <b/>
        <sz val="20"/>
        <color theme="1"/>
        <rFont val="Calibri"/>
        <family val="2"/>
        <scheme val="minor"/>
      </rPr>
      <t>ρ</t>
    </r>
    <r>
      <rPr>
        <b/>
        <sz val="18"/>
        <color theme="1"/>
        <rFont val="Calibri"/>
        <family val="2"/>
        <scheme val="minor"/>
      </rPr>
      <t xml:space="preserve"> )         ( g/cm</t>
    </r>
    <r>
      <rPr>
        <b/>
        <vertAlign val="superscript"/>
        <sz val="18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 xml:space="preserve"> )</t>
    </r>
  </si>
  <si>
    <r>
      <t>Molar volume ( V</t>
    </r>
    <r>
      <rPr>
        <b/>
        <vertAlign val="subscript"/>
        <sz val="18"/>
        <color theme="1"/>
        <rFont val="Calibri"/>
        <family val="2"/>
        <scheme val="minor"/>
      </rPr>
      <t xml:space="preserve">M </t>
    </r>
    <r>
      <rPr>
        <b/>
        <sz val="18"/>
        <color theme="1"/>
        <rFont val="Calibri"/>
        <family val="2"/>
        <scheme val="minor"/>
      </rPr>
      <t>)    ( cm</t>
    </r>
    <r>
      <rPr>
        <b/>
        <vertAlign val="superscript"/>
        <sz val="18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/mol )</t>
    </r>
  </si>
  <si>
    <r>
      <t>Packing density ( V</t>
    </r>
    <r>
      <rPr>
        <b/>
        <vertAlign val="subscript"/>
        <sz val="18"/>
        <color theme="1"/>
        <rFont val="Calibri"/>
        <family val="2"/>
        <scheme val="minor"/>
      </rPr>
      <t xml:space="preserve">t </t>
    </r>
    <r>
      <rPr>
        <b/>
        <sz val="18"/>
        <color theme="1"/>
        <rFont val="Calibri"/>
        <family val="2"/>
        <scheme val="minor"/>
      </rPr>
      <t>)</t>
    </r>
  </si>
  <si>
    <r>
      <t xml:space="preserve">Poisson's ratio ( </t>
    </r>
    <r>
      <rPr>
        <b/>
        <sz val="18"/>
        <color theme="1"/>
        <rFont val="Calibri"/>
        <family val="2"/>
      </rPr>
      <t>µ</t>
    </r>
    <r>
      <rPr>
        <b/>
        <vertAlign val="subscript"/>
        <sz val="18"/>
        <color theme="1"/>
        <rFont val="Calibri"/>
        <family val="2"/>
        <scheme val="minor"/>
      </rPr>
      <t xml:space="preserve">th </t>
    </r>
    <r>
      <rPr>
        <b/>
        <sz val="18"/>
        <color theme="1"/>
        <rFont val="Calibri"/>
        <family val="2"/>
        <scheme val="minor"/>
      </rPr>
      <t xml:space="preserve">) </t>
    </r>
  </si>
  <si>
    <r>
      <t>Young's modulus ( E</t>
    </r>
    <r>
      <rPr>
        <b/>
        <vertAlign val="subscript"/>
        <sz val="18"/>
        <color theme="1"/>
        <rFont val="Calibri"/>
        <family val="2"/>
        <scheme val="minor"/>
      </rPr>
      <t xml:space="preserve">th </t>
    </r>
    <r>
      <rPr>
        <b/>
        <sz val="18"/>
        <color theme="1"/>
        <rFont val="Calibri"/>
        <family val="2"/>
        <scheme val="minor"/>
      </rPr>
      <t xml:space="preserve">) ( GPa ) </t>
    </r>
  </si>
  <si>
    <r>
      <t>Dissociation energy per unit volume ( G</t>
    </r>
    <r>
      <rPr>
        <b/>
        <vertAlign val="subscript"/>
        <sz val="18"/>
        <color theme="1"/>
        <rFont val="Calibri"/>
        <family val="2"/>
        <scheme val="minor"/>
      </rPr>
      <t xml:space="preserve">t </t>
    </r>
    <r>
      <rPr>
        <b/>
        <sz val="18"/>
        <color theme="1"/>
        <rFont val="Calibri"/>
        <family val="2"/>
        <scheme val="minor"/>
      </rPr>
      <t xml:space="preserve">) ( GPa )  </t>
    </r>
  </si>
  <si>
    <r>
      <t>Bulk modulus ( K</t>
    </r>
    <r>
      <rPr>
        <b/>
        <vertAlign val="subscript"/>
        <sz val="18"/>
        <color theme="1"/>
        <rFont val="Calibri"/>
        <family val="2"/>
        <scheme val="minor"/>
      </rPr>
      <t xml:space="preserve">th </t>
    </r>
    <r>
      <rPr>
        <b/>
        <sz val="18"/>
        <color theme="1"/>
        <rFont val="Calibri"/>
        <family val="2"/>
        <scheme val="minor"/>
      </rPr>
      <t xml:space="preserve">) ( GPa ) </t>
    </r>
  </si>
  <si>
    <r>
      <t>Shear modulus ( S</t>
    </r>
    <r>
      <rPr>
        <b/>
        <vertAlign val="subscript"/>
        <sz val="18"/>
        <color theme="1"/>
        <rFont val="Calibri"/>
        <family val="2"/>
        <scheme val="minor"/>
      </rPr>
      <t xml:space="preserve">th </t>
    </r>
    <r>
      <rPr>
        <b/>
        <sz val="18"/>
        <color theme="1"/>
        <rFont val="Calibri"/>
        <family val="2"/>
        <scheme val="minor"/>
      </rPr>
      <t xml:space="preserve">) ( GPa ) </t>
    </r>
  </si>
  <si>
    <r>
      <t>Longitudinal modulus ( L</t>
    </r>
    <r>
      <rPr>
        <b/>
        <vertAlign val="subscript"/>
        <sz val="18"/>
        <color theme="1"/>
        <rFont val="Calibri"/>
        <family val="2"/>
        <scheme val="minor"/>
      </rPr>
      <t xml:space="preserve">th </t>
    </r>
    <r>
      <rPr>
        <b/>
        <sz val="18"/>
        <color theme="1"/>
        <rFont val="Calibri"/>
        <family val="2"/>
        <scheme val="minor"/>
      </rPr>
      <t xml:space="preserve">) ( GPa )  </t>
    </r>
  </si>
  <si>
    <r>
      <t>Packing factor ( V</t>
    </r>
    <r>
      <rPr>
        <b/>
        <vertAlign val="subscript"/>
        <sz val="18"/>
        <color theme="1"/>
        <rFont val="Calibri"/>
        <family val="2"/>
        <scheme val="minor"/>
      </rPr>
      <t xml:space="preserve">i </t>
    </r>
    <r>
      <rPr>
        <b/>
        <sz val="18"/>
        <color theme="1"/>
        <rFont val="Calibri"/>
        <family val="2"/>
        <scheme val="minor"/>
      </rPr>
      <t xml:space="preserve">)             </t>
    </r>
    <r>
      <rPr>
        <b/>
        <vertAlign val="subscript"/>
        <sz val="18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( cm</t>
    </r>
    <r>
      <rPr>
        <b/>
        <vertAlign val="superscript"/>
        <sz val="18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/mol )</t>
    </r>
  </si>
  <si>
    <r>
      <t>Dissociation energy            ( G</t>
    </r>
    <r>
      <rPr>
        <b/>
        <vertAlign val="subscript"/>
        <sz val="18"/>
        <color theme="1"/>
        <rFont val="Calibri"/>
        <family val="2"/>
        <scheme val="minor"/>
      </rPr>
      <t xml:space="preserve">i </t>
    </r>
    <r>
      <rPr>
        <b/>
        <sz val="18"/>
        <color theme="1"/>
        <rFont val="Calibri"/>
        <family val="2"/>
        <scheme val="minor"/>
      </rPr>
      <t>)</t>
    </r>
    <r>
      <rPr>
        <b/>
        <vertAlign val="subscript"/>
        <sz val="18"/>
        <color theme="1"/>
        <rFont val="Calibri"/>
        <family val="2"/>
        <scheme val="minor"/>
      </rPr>
      <t xml:space="preserve">   </t>
    </r>
    <r>
      <rPr>
        <b/>
        <sz val="18"/>
        <color theme="1"/>
        <rFont val="Calibri"/>
        <family val="2"/>
        <scheme val="minor"/>
      </rPr>
      <t>( Kcal/cm</t>
    </r>
    <r>
      <rPr>
        <b/>
        <vertAlign val="superscript"/>
        <sz val="18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 xml:space="preserve"> )</t>
    </r>
  </si>
  <si>
    <r>
      <t>Molecular weight ( M</t>
    </r>
    <r>
      <rPr>
        <b/>
        <vertAlign val="subscript"/>
        <sz val="16"/>
        <color theme="1"/>
        <rFont val="Calibri"/>
        <family val="2"/>
        <scheme val="minor"/>
      </rPr>
      <t>i</t>
    </r>
    <r>
      <rPr>
        <b/>
        <sz val="16"/>
        <color theme="1"/>
        <rFont val="Calibri"/>
        <family val="2"/>
        <scheme val="minor"/>
      </rPr>
      <t xml:space="preserve"> )          ( g/mol )</t>
    </r>
  </si>
  <si>
    <r>
      <t xml:space="preserve">Compositions of </t>
    </r>
    <r>
      <rPr>
        <b/>
        <sz val="24"/>
        <color theme="1"/>
        <rFont val="Calibri"/>
        <family val="2"/>
        <scheme val="minor"/>
      </rPr>
      <t>(100-x)TeO</t>
    </r>
    <r>
      <rPr>
        <b/>
        <vertAlign val="subscript"/>
        <sz val="24"/>
        <color theme="1"/>
        <rFont val="Calibri"/>
        <family val="2"/>
        <scheme val="minor"/>
      </rPr>
      <t>2</t>
    </r>
    <r>
      <rPr>
        <b/>
        <sz val="24"/>
        <color theme="1"/>
        <rFont val="Calibri"/>
        <family val="2"/>
        <scheme val="minor"/>
      </rPr>
      <t>-xV</t>
    </r>
    <r>
      <rPr>
        <b/>
        <vertAlign val="subscript"/>
        <sz val="24"/>
        <color theme="1"/>
        <rFont val="Calibri"/>
        <family val="2"/>
        <scheme val="minor"/>
      </rPr>
      <t>2</t>
    </r>
    <r>
      <rPr>
        <b/>
        <sz val="24"/>
        <color theme="1"/>
        <rFont val="Calibri"/>
        <family val="2"/>
        <scheme val="minor"/>
      </rPr>
      <t>O</t>
    </r>
    <r>
      <rPr>
        <b/>
        <vertAlign val="subscript"/>
        <sz val="24"/>
        <color theme="1"/>
        <rFont val="Calibri"/>
        <family val="2"/>
        <scheme val="minor"/>
      </rPr>
      <t>5</t>
    </r>
    <r>
      <rPr>
        <sz val="24"/>
        <color theme="1"/>
        <rFont val="Calibri"/>
        <family val="2"/>
        <scheme val="minor"/>
      </rPr>
      <t xml:space="preserve">  glasses</t>
    </r>
  </si>
  <si>
    <r>
      <t>(100-x)TeO</t>
    </r>
    <r>
      <rPr>
        <b/>
        <vertAlign val="subscript"/>
        <sz val="20"/>
        <color theme="1"/>
        <rFont val="Calibri"/>
        <family val="2"/>
        <scheme val="minor"/>
      </rPr>
      <t>2</t>
    </r>
    <r>
      <rPr>
        <b/>
        <sz val="20"/>
        <color theme="1"/>
        <rFont val="Calibri"/>
        <family val="2"/>
        <scheme val="minor"/>
      </rPr>
      <t>-xV</t>
    </r>
    <r>
      <rPr>
        <b/>
        <vertAlign val="subscript"/>
        <sz val="20"/>
        <color theme="1"/>
        <rFont val="Calibri"/>
        <family val="2"/>
        <scheme val="minor"/>
      </rPr>
      <t>2</t>
    </r>
    <r>
      <rPr>
        <b/>
        <sz val="20"/>
        <color theme="1"/>
        <rFont val="Calibri"/>
        <family val="2"/>
        <scheme val="minor"/>
      </rPr>
      <t>O</t>
    </r>
    <r>
      <rPr>
        <b/>
        <vertAlign val="subscript"/>
        <sz val="20"/>
        <color theme="1"/>
        <rFont val="Calibri"/>
        <family val="2"/>
        <scheme val="minor"/>
      </rPr>
      <t>5</t>
    </r>
    <r>
      <rPr>
        <b/>
        <sz val="20"/>
        <color theme="1"/>
        <rFont val="Calibri"/>
        <family val="2"/>
        <scheme val="minor"/>
      </rPr>
      <t xml:space="preserve"> </t>
    </r>
  </si>
  <si>
    <r>
      <t>TeO</t>
    </r>
    <r>
      <rPr>
        <b/>
        <vertAlign val="subscript"/>
        <sz val="20"/>
        <color theme="1"/>
        <rFont val="Calibri"/>
        <family val="2"/>
        <scheme val="minor"/>
      </rPr>
      <t>2</t>
    </r>
  </si>
  <si>
    <r>
      <t>V</t>
    </r>
    <r>
      <rPr>
        <b/>
        <vertAlign val="subscript"/>
        <sz val="20"/>
        <color theme="1"/>
        <rFont val="Calibri"/>
        <family val="2"/>
        <scheme val="minor"/>
      </rPr>
      <t>2</t>
    </r>
    <r>
      <rPr>
        <b/>
        <sz val="20"/>
        <color theme="1"/>
        <rFont val="Calibri"/>
        <family val="2"/>
        <scheme val="minor"/>
      </rPr>
      <t>O</t>
    </r>
    <r>
      <rPr>
        <b/>
        <vertAlign val="subscript"/>
        <sz val="20"/>
        <color theme="1"/>
        <rFont val="Calibri"/>
        <family val="2"/>
        <scheme val="minor"/>
      </rPr>
      <t xml:space="preserve">5 </t>
    </r>
  </si>
  <si>
    <r>
      <t>V</t>
    </r>
    <r>
      <rPr>
        <b/>
        <vertAlign val="subscript"/>
        <sz val="20"/>
        <color theme="1"/>
        <rFont val="Calibri"/>
        <family val="2"/>
        <scheme val="minor"/>
      </rPr>
      <t>2</t>
    </r>
    <r>
      <rPr>
        <b/>
        <sz val="20"/>
        <color theme="1"/>
        <rFont val="Calibri"/>
        <family val="2"/>
        <scheme val="minor"/>
      </rPr>
      <t>O</t>
    </r>
    <r>
      <rPr>
        <b/>
        <vertAlign val="subscript"/>
        <sz val="20"/>
        <color theme="1"/>
        <rFont val="Calibri"/>
        <family val="2"/>
        <scheme val="mino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</si>
</sst>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vertAlign val="subscript"/>
      <sz val="24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bscript"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vertAlign val="subscript"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BreakPreview" topLeftCell="A13" zoomScale="60" zoomScaleNormal="50" workbookViewId="0">
      <selection activeCell="M24" sqref="M24"/>
    </sheetView>
  </sheetViews>
  <sheetFormatPr defaultColWidth="20" defaultRowHeight="34.5" customHeight="1" x14ac:dyDescent="0.25"/>
  <cols>
    <col min="1" max="1" width="21.140625" style="1" customWidth="1"/>
    <col min="2" max="2" width="31.140625" style="1" customWidth="1"/>
    <col min="3" max="3" width="37.28515625" style="1" customWidth="1"/>
    <col min="4" max="4" width="31.140625" style="1" customWidth="1"/>
    <col min="5" max="5" width="29.42578125" style="1" customWidth="1"/>
    <col min="6" max="6" width="31.42578125" style="1" customWidth="1"/>
    <col min="7" max="7" width="27.28515625" style="1" customWidth="1"/>
    <col min="8" max="8" width="29.42578125" style="1" customWidth="1"/>
    <col min="9" max="9" width="20.42578125" style="1" customWidth="1"/>
    <col min="10" max="10" width="30.140625" style="1" customWidth="1"/>
    <col min="11" max="16384" width="20" style="1"/>
  </cols>
  <sheetData>
    <row r="1" spans="1:10" ht="42" customHeight="1" thickBot="1" x14ac:dyDescent="0.3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8" customHeight="1" thickBot="1" x14ac:dyDescent="0.3">
      <c r="A2" s="4"/>
      <c r="B2" s="5"/>
      <c r="C2" s="5"/>
      <c r="D2" s="17"/>
      <c r="E2" s="17"/>
      <c r="F2" s="17"/>
      <c r="G2" s="17"/>
      <c r="H2" s="17"/>
      <c r="I2" s="17"/>
      <c r="J2" s="18"/>
    </row>
    <row r="3" spans="1:10" ht="33.75" customHeight="1" thickBot="1" x14ac:dyDescent="0.3">
      <c r="A3" s="28" t="s">
        <v>0</v>
      </c>
      <c r="B3" s="30" t="s">
        <v>21</v>
      </c>
      <c r="C3" s="31"/>
      <c r="D3" s="17"/>
      <c r="E3" s="17"/>
      <c r="F3" s="17"/>
      <c r="G3" s="17"/>
      <c r="H3" s="17"/>
      <c r="I3" s="17"/>
      <c r="J3" s="18"/>
    </row>
    <row r="4" spans="1:10" ht="33.75" customHeight="1" thickBot="1" x14ac:dyDescent="0.3">
      <c r="A4" s="29"/>
      <c r="B4" s="20" t="s">
        <v>22</v>
      </c>
      <c r="C4" s="20" t="s">
        <v>23</v>
      </c>
      <c r="D4" s="17"/>
      <c r="E4" s="17"/>
      <c r="F4" s="17"/>
      <c r="G4" s="17"/>
      <c r="H4" s="17"/>
      <c r="I4" s="17"/>
      <c r="J4" s="18"/>
    </row>
    <row r="5" spans="1:10" ht="27.95" customHeight="1" x14ac:dyDescent="0.25">
      <c r="A5" s="2">
        <v>0</v>
      </c>
      <c r="B5" s="9">
        <f>1-C5</f>
        <v>1</v>
      </c>
      <c r="C5" s="10">
        <v>0</v>
      </c>
      <c r="D5" s="17"/>
      <c r="E5" s="17"/>
      <c r="F5" s="17"/>
      <c r="G5" s="17"/>
      <c r="H5" s="17"/>
      <c r="I5" s="17"/>
      <c r="J5" s="18"/>
    </row>
    <row r="6" spans="1:10" ht="27.95" customHeight="1" x14ac:dyDescent="0.25">
      <c r="A6" s="2">
        <v>20</v>
      </c>
      <c r="B6" s="9">
        <f t="shared" ref="B6:B11" si="0">1-C6</f>
        <v>0.8</v>
      </c>
      <c r="C6" s="10">
        <v>0.2</v>
      </c>
      <c r="D6" s="17"/>
      <c r="E6" s="17"/>
      <c r="F6" s="17"/>
      <c r="G6" s="17"/>
      <c r="H6" s="17"/>
      <c r="I6" s="17"/>
      <c r="J6" s="18"/>
    </row>
    <row r="7" spans="1:10" ht="27.95" customHeight="1" x14ac:dyDescent="0.25">
      <c r="A7" s="2">
        <v>25</v>
      </c>
      <c r="B7" s="9">
        <f t="shared" si="0"/>
        <v>0.75</v>
      </c>
      <c r="C7" s="10">
        <v>0.25</v>
      </c>
      <c r="D7" s="17"/>
      <c r="E7" s="17"/>
      <c r="F7" s="17"/>
      <c r="G7" s="17"/>
      <c r="H7" s="17"/>
      <c r="I7" s="17"/>
      <c r="J7" s="18"/>
    </row>
    <row r="8" spans="1:10" ht="27.95" customHeight="1" x14ac:dyDescent="0.25">
      <c r="A8" s="2">
        <v>30</v>
      </c>
      <c r="B8" s="9">
        <f t="shared" si="0"/>
        <v>0.7</v>
      </c>
      <c r="C8" s="10">
        <v>0.3</v>
      </c>
      <c r="D8" s="17"/>
      <c r="E8" s="17"/>
      <c r="F8" s="17"/>
      <c r="G8" s="17"/>
      <c r="H8" s="17"/>
      <c r="I8" s="17"/>
      <c r="J8" s="18"/>
    </row>
    <row r="9" spans="1:10" ht="27.95" customHeight="1" x14ac:dyDescent="0.25">
      <c r="A9" s="2">
        <v>35</v>
      </c>
      <c r="B9" s="9">
        <f t="shared" si="0"/>
        <v>0.65</v>
      </c>
      <c r="C9" s="10">
        <v>0.35</v>
      </c>
      <c r="D9" s="17"/>
      <c r="E9" s="17"/>
      <c r="F9" s="17"/>
      <c r="G9" s="17"/>
      <c r="H9" s="17"/>
      <c r="I9" s="17"/>
      <c r="J9" s="18"/>
    </row>
    <row r="10" spans="1:10" ht="27.95" customHeight="1" x14ac:dyDescent="0.25">
      <c r="A10" s="2">
        <v>40</v>
      </c>
      <c r="B10" s="9">
        <f t="shared" si="0"/>
        <v>0.6</v>
      </c>
      <c r="C10" s="10">
        <v>0.4</v>
      </c>
      <c r="D10" s="17"/>
      <c r="E10" s="17"/>
      <c r="F10" s="17"/>
      <c r="G10" s="17"/>
      <c r="H10" s="17"/>
      <c r="I10" s="17"/>
      <c r="J10" s="18"/>
    </row>
    <row r="11" spans="1:10" ht="27.95" customHeight="1" thickBot="1" x14ac:dyDescent="0.3">
      <c r="A11" s="3">
        <v>45</v>
      </c>
      <c r="B11" s="11">
        <f t="shared" si="0"/>
        <v>0.55000000000000004</v>
      </c>
      <c r="C11" s="12">
        <v>0.45</v>
      </c>
      <c r="D11" s="17"/>
      <c r="E11" s="17"/>
      <c r="F11" s="17"/>
      <c r="G11" s="17"/>
      <c r="H11" s="17"/>
      <c r="I11" s="17"/>
      <c r="J11" s="18"/>
    </row>
    <row r="12" spans="1:10" ht="6" customHeight="1" thickBot="1" x14ac:dyDescent="0.3">
      <c r="A12" s="19"/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33" customHeight="1" thickBot="1" x14ac:dyDescent="0.3">
      <c r="A13" s="32" t="s">
        <v>4</v>
      </c>
      <c r="B13" s="33"/>
      <c r="C13" s="33"/>
      <c r="D13" s="33"/>
      <c r="E13" s="33"/>
      <c r="F13" s="33"/>
      <c r="G13" s="33"/>
      <c r="H13" s="33"/>
      <c r="I13" s="33"/>
      <c r="J13" s="34"/>
    </row>
    <row r="14" spans="1:10" ht="34.5" customHeight="1" thickBot="1" x14ac:dyDescent="0.3">
      <c r="A14" s="35" t="s">
        <v>5</v>
      </c>
      <c r="B14" s="36"/>
      <c r="C14" s="37"/>
      <c r="D14" s="17"/>
      <c r="E14" s="17"/>
      <c r="F14" s="17"/>
      <c r="G14" s="17"/>
      <c r="H14" s="17"/>
      <c r="I14" s="17"/>
      <c r="J14" s="17"/>
    </row>
    <row r="15" spans="1:10" ht="51" customHeight="1" thickBot="1" x14ac:dyDescent="0.3">
      <c r="A15" s="21" t="s">
        <v>3</v>
      </c>
      <c r="B15" s="22"/>
      <c r="C15" s="14" t="s">
        <v>19</v>
      </c>
      <c r="D15" s="17"/>
      <c r="E15" s="17"/>
      <c r="F15" s="17"/>
      <c r="G15" s="17"/>
      <c r="H15" s="17"/>
      <c r="I15" s="17"/>
      <c r="J15" s="17"/>
    </row>
    <row r="16" spans="1:10" ht="34.5" customHeight="1" thickBot="1" x14ac:dyDescent="0.3">
      <c r="A16" s="23" t="s">
        <v>22</v>
      </c>
      <c r="B16" s="24" t="s">
        <v>1</v>
      </c>
      <c r="C16" s="15">
        <v>159.61000000000001</v>
      </c>
      <c r="D16" s="17"/>
      <c r="E16" s="17"/>
      <c r="F16" s="17"/>
      <c r="G16" s="17"/>
      <c r="H16" s="17"/>
      <c r="I16" s="17"/>
      <c r="J16" s="17"/>
    </row>
    <row r="17" spans="1:11" ht="34.5" customHeight="1" thickBot="1" x14ac:dyDescent="0.3">
      <c r="A17" s="23" t="s">
        <v>24</v>
      </c>
      <c r="B17" s="24" t="s">
        <v>2</v>
      </c>
      <c r="C17" s="15">
        <v>181.88</v>
      </c>
      <c r="D17" s="17"/>
      <c r="E17" s="17"/>
      <c r="F17" s="17"/>
      <c r="G17" s="17"/>
      <c r="H17" s="17"/>
      <c r="I17" s="17"/>
      <c r="J17" s="17"/>
    </row>
    <row r="18" spans="1:11" ht="15.75" customHeight="1" thickBot="1" x14ac:dyDescent="0.3">
      <c r="A18" s="19"/>
      <c r="B18" s="17"/>
      <c r="C18" s="17"/>
      <c r="D18" s="17"/>
      <c r="E18" s="17"/>
    </row>
    <row r="19" spans="1:11" ht="51" customHeight="1" thickBot="1" x14ac:dyDescent="0.3">
      <c r="A19" s="21" t="s">
        <v>3</v>
      </c>
      <c r="B19" s="22"/>
      <c r="C19" s="14" t="s">
        <v>17</v>
      </c>
      <c r="D19" s="14" t="s">
        <v>18</v>
      </c>
      <c r="E19" s="17"/>
      <c r="F19" s="17"/>
    </row>
    <row r="20" spans="1:11" ht="33" customHeight="1" thickBot="1" x14ac:dyDescent="0.3">
      <c r="A20" s="23" t="s">
        <v>22</v>
      </c>
      <c r="B20" s="24" t="s">
        <v>1</v>
      </c>
      <c r="C20" s="15">
        <v>14.7</v>
      </c>
      <c r="D20" s="15">
        <v>17.14</v>
      </c>
      <c r="E20" s="17"/>
      <c r="F20" s="17"/>
    </row>
    <row r="21" spans="1:11" ht="33" customHeight="1" thickBot="1" x14ac:dyDescent="0.3">
      <c r="A21" s="23" t="s">
        <v>24</v>
      </c>
      <c r="B21" s="24" t="s">
        <v>2</v>
      </c>
      <c r="C21" s="15">
        <v>35.6</v>
      </c>
      <c r="D21" s="15">
        <v>7.57</v>
      </c>
      <c r="E21" s="17"/>
      <c r="F21" s="17"/>
      <c r="G21" s="17"/>
      <c r="H21" s="17"/>
      <c r="I21" s="17"/>
      <c r="J21" s="17"/>
      <c r="K21" s="18"/>
    </row>
    <row r="22" spans="1:11" ht="18" customHeight="1" thickBot="1" x14ac:dyDescent="0.3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8"/>
    </row>
    <row r="23" spans="1:11" ht="84.75" customHeight="1" thickBot="1" x14ac:dyDescent="0.3">
      <c r="A23" s="6" t="s">
        <v>7</v>
      </c>
      <c r="B23" s="13" t="s">
        <v>8</v>
      </c>
      <c r="C23" s="13" t="s">
        <v>6</v>
      </c>
      <c r="D23" s="13" t="s">
        <v>9</v>
      </c>
      <c r="E23" s="13" t="s">
        <v>10</v>
      </c>
      <c r="F23" s="13" t="s">
        <v>13</v>
      </c>
      <c r="G23" s="13" t="s">
        <v>12</v>
      </c>
      <c r="H23" s="13" t="s">
        <v>14</v>
      </c>
      <c r="I23" s="13" t="s">
        <v>15</v>
      </c>
      <c r="J23" s="13" t="s">
        <v>16</v>
      </c>
      <c r="K23" s="13" t="s">
        <v>11</v>
      </c>
    </row>
    <row r="24" spans="1:11" ht="40.5" customHeight="1" thickBot="1" x14ac:dyDescent="0.3">
      <c r="A24" s="7">
        <v>0</v>
      </c>
      <c r="B24" s="7">
        <v>5.1050000000000004</v>
      </c>
      <c r="C24" s="16">
        <f>(A24*$C$17)+((1-A24)*$C$16)</f>
        <v>159.61000000000001</v>
      </c>
      <c r="D24" s="16">
        <f>C24/B24</f>
        <v>31.265426052889325</v>
      </c>
      <c r="E24" s="8">
        <f>(1/D24)*((A24*$C$21)+((1-A24)*$C$20))</f>
        <v>0.47016790927886715</v>
      </c>
      <c r="F24" s="38">
        <f>(A24*$D$21)+((1-A24)*$D$20)</f>
        <v>17.14</v>
      </c>
      <c r="G24" s="38">
        <f t="shared" ref="G24:G30" si="1">8.368*(E24*F24)</f>
        <v>67.435017211452902</v>
      </c>
      <c r="H24" s="38">
        <f t="shared" ref="H24:H30" si="2">10 * (E24^2)*F24</f>
        <v>37.889317703744304</v>
      </c>
      <c r="I24" s="38">
        <f t="shared" ref="I24:I30" si="3">(30*(E24^2)*F24)/((10.2*E24)-1)</f>
        <v>29.946406078242084</v>
      </c>
      <c r="J24" s="38">
        <f t="shared" ref="J24:J30" si="4">H24+((4*I24)/3)</f>
        <v>77.817859141400419</v>
      </c>
      <c r="K24" s="8">
        <f t="shared" ref="K24:K30" si="5">0.5-(1/(7.2*E24))</f>
        <v>0.20459725951540697</v>
      </c>
    </row>
    <row r="25" spans="1:11" ht="40.5" customHeight="1" thickBot="1" x14ac:dyDescent="0.3">
      <c r="A25" s="7">
        <v>0.2</v>
      </c>
      <c r="B25" s="7">
        <v>4.9000000000000004</v>
      </c>
      <c r="C25" s="16">
        <f t="shared" ref="C25:C30" si="6">(A25*$C$17)+((1-A25)*$C$16)</f>
        <v>164.06400000000002</v>
      </c>
      <c r="D25" s="16">
        <f>C25/B25</f>
        <v>33.482448979591837</v>
      </c>
      <c r="E25" s="8">
        <f t="shared" ref="E25:E30" si="7">(1/D25)*((A25*$C$21)+((1-A25)*$C$20))</f>
        <v>0.56387751121513563</v>
      </c>
      <c r="F25" s="38">
        <f t="shared" ref="F25:F30" si="8">(A25*$D$21)+((1-A25)*$D$20)</f>
        <v>15.226000000000003</v>
      </c>
      <c r="G25" s="38">
        <f t="shared" si="1"/>
        <v>71.84429231285354</v>
      </c>
      <c r="H25" s="38">
        <f t="shared" si="2"/>
        <v>48.412261883824755</v>
      </c>
      <c r="I25" s="38">
        <f t="shared" si="3"/>
        <v>30.56618721717766</v>
      </c>
      <c r="J25" s="38">
        <f t="shared" si="4"/>
        <v>89.167178173394973</v>
      </c>
      <c r="K25" s="8">
        <f t="shared" si="5"/>
        <v>0.2536896114377955</v>
      </c>
    </row>
    <row r="26" spans="1:11" ht="40.5" customHeight="1" thickBot="1" x14ac:dyDescent="0.3">
      <c r="A26" s="7">
        <v>0.25</v>
      </c>
      <c r="B26" s="7">
        <v>4.62</v>
      </c>
      <c r="C26" s="16">
        <f t="shared" si="6"/>
        <v>165.17750000000001</v>
      </c>
      <c r="D26" s="16">
        <f>C26/B26</f>
        <v>35.75270562770563</v>
      </c>
      <c r="E26" s="8">
        <f t="shared" si="7"/>
        <v>0.55730047978689579</v>
      </c>
      <c r="F26" s="38">
        <f t="shared" si="8"/>
        <v>14.7475</v>
      </c>
      <c r="G26" s="38">
        <f t="shared" si="1"/>
        <v>68.774824893099833</v>
      </c>
      <c r="H26" s="38">
        <f t="shared" si="2"/>
        <v>45.803349558059608</v>
      </c>
      <c r="I26" s="38">
        <f t="shared" si="3"/>
        <v>29.333136609748475</v>
      </c>
      <c r="J26" s="38">
        <f t="shared" si="4"/>
        <v>84.91419837105758</v>
      </c>
      <c r="K26" s="8">
        <f t="shared" si="5"/>
        <v>0.25078275736995936</v>
      </c>
    </row>
    <row r="27" spans="1:11" ht="40.5" customHeight="1" thickBot="1" x14ac:dyDescent="0.3">
      <c r="A27" s="7">
        <v>0.3</v>
      </c>
      <c r="B27" s="7">
        <v>4.5</v>
      </c>
      <c r="C27" s="16">
        <f t="shared" si="6"/>
        <v>166.291</v>
      </c>
      <c r="D27" s="16">
        <f>C27/B27</f>
        <v>36.953555555555553</v>
      </c>
      <c r="E27" s="8">
        <f t="shared" si="7"/>
        <v>0.56746907529571655</v>
      </c>
      <c r="F27" s="38">
        <f t="shared" si="8"/>
        <v>14.268999999999998</v>
      </c>
      <c r="G27" s="38">
        <f t="shared" si="1"/>
        <v>67.757505457781832</v>
      </c>
      <c r="H27" s="38">
        <f t="shared" si="2"/>
        <v>45.949198095688253</v>
      </c>
      <c r="I27" s="38">
        <f t="shared" si="3"/>
        <v>28.789114606785819</v>
      </c>
      <c r="J27" s="38">
        <f t="shared" si="4"/>
        <v>84.334684238069343</v>
      </c>
      <c r="K27" s="8">
        <f t="shared" si="5"/>
        <v>0.25524853258917796</v>
      </c>
    </row>
    <row r="28" spans="1:11" ht="40.5" customHeight="1" thickBot="1" x14ac:dyDescent="0.3">
      <c r="A28" s="7">
        <v>0.35</v>
      </c>
      <c r="B28" s="7">
        <v>4.3</v>
      </c>
      <c r="C28" s="16">
        <f t="shared" si="6"/>
        <v>167.40450000000001</v>
      </c>
      <c r="D28" s="16">
        <f>C28/B28</f>
        <v>38.931279069767449</v>
      </c>
      <c r="E28" s="8">
        <f t="shared" si="7"/>
        <v>0.56548360408471687</v>
      </c>
      <c r="F28" s="38">
        <f t="shared" si="8"/>
        <v>13.7905</v>
      </c>
      <c r="G28" s="38">
        <f t="shared" si="1"/>
        <v>65.256188141346257</v>
      </c>
      <c r="H28" s="38">
        <f t="shared" si="2"/>
        <v>44.098117183316013</v>
      </c>
      <c r="I28" s="38">
        <f t="shared" si="3"/>
        <v>27.746689847147604</v>
      </c>
      <c r="J28" s="38">
        <f t="shared" si="4"/>
        <v>81.093703646179478</v>
      </c>
      <c r="K28" s="8">
        <f t="shared" si="5"/>
        <v>0.2543891849637403</v>
      </c>
    </row>
    <row r="29" spans="1:11" ht="40.5" customHeight="1" thickBot="1" x14ac:dyDescent="0.3">
      <c r="A29" s="7">
        <v>0.4</v>
      </c>
      <c r="B29" s="7">
        <v>4.2300000000000004</v>
      </c>
      <c r="C29" s="16">
        <f t="shared" si="6"/>
        <v>168.518</v>
      </c>
      <c r="D29" s="16">
        <f>C29/B29</f>
        <v>39.838770685579192</v>
      </c>
      <c r="E29" s="8">
        <f t="shared" si="7"/>
        <v>0.57883312168433054</v>
      </c>
      <c r="F29" s="38">
        <f t="shared" si="8"/>
        <v>13.312000000000001</v>
      </c>
      <c r="G29" s="38">
        <f t="shared" si="1"/>
        <v>64.479009084731615</v>
      </c>
      <c r="H29" s="38">
        <f t="shared" si="2"/>
        <v>44.601560840855058</v>
      </c>
      <c r="I29" s="38">
        <f t="shared" si="3"/>
        <v>27.284260399332709</v>
      </c>
      <c r="J29" s="38">
        <f t="shared" si="4"/>
        <v>80.980574706632012</v>
      </c>
      <c r="K29" s="8">
        <f t="shared" si="5"/>
        <v>0.26005366022466037</v>
      </c>
    </row>
    <row r="30" spans="1:11" ht="40.5" customHeight="1" thickBot="1" x14ac:dyDescent="0.3">
      <c r="A30" s="7">
        <v>0.45</v>
      </c>
      <c r="B30" s="7">
        <v>3.99</v>
      </c>
      <c r="C30" s="16">
        <f t="shared" si="6"/>
        <v>169.63150000000002</v>
      </c>
      <c r="D30" s="16">
        <f>C30/B30</f>
        <v>42.514160401002506</v>
      </c>
      <c r="E30" s="8">
        <f t="shared" si="7"/>
        <v>0.5669875583249574</v>
      </c>
      <c r="F30" s="38">
        <f t="shared" si="8"/>
        <v>12.833500000000001</v>
      </c>
      <c r="G30" s="38">
        <f t="shared" si="1"/>
        <v>60.889206655459638</v>
      </c>
      <c r="H30" s="38">
        <f t="shared" si="2"/>
        <v>41.256480174381934</v>
      </c>
      <c r="I30" s="38">
        <f t="shared" si="3"/>
        <v>25.87547022032545</v>
      </c>
      <c r="J30" s="38">
        <f t="shared" si="4"/>
        <v>75.757107134815868</v>
      </c>
      <c r="K30" s="8">
        <f t="shared" si="5"/>
        <v>0.25504067620247928</v>
      </c>
    </row>
    <row r="31" spans="1:11" ht="18" customHeight="1" x14ac:dyDescent="0.25"/>
  </sheetData>
  <mergeCells count="11">
    <mergeCell ref="A16:B16"/>
    <mergeCell ref="A17:B17"/>
    <mergeCell ref="A14:C14"/>
    <mergeCell ref="A15:B15"/>
    <mergeCell ref="A13:J13"/>
    <mergeCell ref="A1:J1"/>
    <mergeCell ref="A3:A4"/>
    <mergeCell ref="B3:C3"/>
    <mergeCell ref="A19:B19"/>
    <mergeCell ref="A20:B20"/>
    <mergeCell ref="A21:B21"/>
  </mergeCells>
  <printOptions horizontalCentered="1"/>
  <pageMargins left="0.25" right="0.25" top="0.15" bottom="0.2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Makishima - Maskenzie's</vt:lpstr>
      <vt:lpstr>'Makishima - Maskenzie''s'!Print_Area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Maher</cp:lastModifiedBy>
  <cp:lastPrinted>2020-11-10T18:38:05Z</cp:lastPrinted>
  <dcterms:created xsi:type="dcterms:W3CDTF">2020-02-20T14:38:16Z</dcterms:created>
  <dcterms:modified xsi:type="dcterms:W3CDTF">2022-04-10T14:33:21Z</dcterms:modified>
</cp:coreProperties>
</file>