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ako/Dropbox (JAX)/MouseAging_clean/Supplementary/Summary Tables/"/>
    </mc:Choice>
  </mc:AlternateContent>
  <xr:revisionPtr revIDLastSave="0" documentId="13_ncr:1_{65CD31E1-F695-CB4A-92CB-0A0779C3F38D}" xr6:coauthVersionLast="46" xr6:coauthVersionMax="46" xr10:uidLastSave="{00000000-0000-0000-0000-000000000000}"/>
  <bookViews>
    <workbookView xWindow="0" yWindow="460" windowWidth="25600" windowHeight="13960" activeTab="1" xr2:uid="{96AF2723-47C9-3549-97A2-281A145B8C33}"/>
  </bookViews>
  <sheets>
    <sheet name="Sheet1" sheetId="1" r:id="rId1"/>
    <sheet name="PlotRead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1" l="1"/>
  <c r="E90" i="1"/>
  <c r="D90" i="1"/>
  <c r="F82" i="1"/>
  <c r="F81" i="1"/>
  <c r="E82" i="1"/>
  <c r="E81" i="1"/>
  <c r="D82" i="1"/>
  <c r="D81" i="1"/>
  <c r="F79" i="1"/>
  <c r="F78" i="1"/>
  <c r="E79" i="1"/>
  <c r="E78" i="1"/>
  <c r="D79" i="1"/>
  <c r="D78" i="1"/>
  <c r="K74" i="1"/>
  <c r="K73" i="1"/>
  <c r="K72" i="1"/>
  <c r="K71" i="1"/>
  <c r="J74" i="1"/>
  <c r="J73" i="1"/>
  <c r="J72" i="1"/>
  <c r="J71" i="1"/>
  <c r="I74" i="1"/>
  <c r="I73" i="1"/>
  <c r="I72" i="1"/>
  <c r="I71" i="1"/>
  <c r="H74" i="1"/>
  <c r="H73" i="1"/>
  <c r="H72" i="1"/>
  <c r="H71" i="1"/>
  <c r="N68" i="1"/>
  <c r="L74" i="1"/>
  <c r="L73" i="1"/>
  <c r="D60" i="1"/>
  <c r="L72" i="1"/>
  <c r="L71" i="1"/>
  <c r="N74" i="1"/>
  <c r="N73" i="1"/>
  <c r="N72" i="1"/>
  <c r="N71" i="1"/>
  <c r="O70" i="1" l="1"/>
  <c r="N70" i="1"/>
  <c r="M70" i="1"/>
  <c r="L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M68" i="1"/>
  <c r="O68" i="1"/>
  <c r="L68" i="1"/>
  <c r="I68" i="1"/>
  <c r="J68" i="1"/>
  <c r="K68" i="1"/>
  <c r="H68" i="1"/>
  <c r="E68" i="1"/>
  <c r="F68" i="1"/>
  <c r="G68" i="1"/>
  <c r="D68" i="1"/>
  <c r="L60" i="1" l="1"/>
  <c r="K60" i="1"/>
  <c r="J60" i="1"/>
  <c r="I60" i="1"/>
  <c r="F60" i="1"/>
  <c r="E60" i="1"/>
  <c r="C60" i="1"/>
  <c r="L56" i="1"/>
  <c r="K56" i="1"/>
  <c r="J56" i="1"/>
  <c r="I56" i="1"/>
  <c r="E56" i="1"/>
  <c r="D56" i="1"/>
  <c r="C56" i="1"/>
  <c r="D30" i="1"/>
  <c r="D26" i="1"/>
  <c r="D22" i="1"/>
  <c r="D18" i="1"/>
  <c r="P48" i="1"/>
  <c r="O48" i="1"/>
  <c r="F30" i="1"/>
  <c r="L48" i="1"/>
  <c r="K48" i="1"/>
  <c r="E30" i="1"/>
  <c r="H48" i="1"/>
  <c r="G48" i="1"/>
  <c r="D48" i="1"/>
  <c r="C48" i="1"/>
  <c r="C30" i="1"/>
  <c r="O44" i="1"/>
  <c r="F26" i="1"/>
  <c r="L44" i="1"/>
  <c r="K44" i="1"/>
  <c r="E26" i="1"/>
  <c r="H44" i="1"/>
  <c r="G44" i="1"/>
  <c r="D44" i="1"/>
  <c r="C44" i="1"/>
  <c r="C26" i="1"/>
  <c r="P40" i="1"/>
  <c r="O40" i="1"/>
  <c r="F22" i="1"/>
  <c r="L40" i="1"/>
  <c r="K40" i="1"/>
  <c r="E22" i="1"/>
  <c r="H40" i="1"/>
  <c r="G40" i="1"/>
  <c r="D40" i="1"/>
  <c r="C40" i="1"/>
  <c r="C22" i="1"/>
  <c r="P36" i="1"/>
  <c r="O36" i="1"/>
  <c r="F18" i="1"/>
  <c r="L36" i="1"/>
  <c r="K36" i="1"/>
  <c r="E18" i="1"/>
  <c r="H36" i="1"/>
  <c r="G36" i="1"/>
  <c r="D36" i="1"/>
  <c r="C36" i="1"/>
  <c r="C18" i="1"/>
  <c r="AG5" i="1"/>
  <c r="AG6" i="1"/>
  <c r="AG7" i="1"/>
  <c r="AG4" i="1"/>
  <c r="X10" i="1"/>
  <c r="W10" i="1"/>
  <c r="V10" i="1"/>
  <c r="U10" i="1"/>
  <c r="R10" i="1"/>
  <c r="Q10" i="1"/>
  <c r="P10" i="1"/>
  <c r="O10" i="1"/>
  <c r="L10" i="1"/>
  <c r="K10" i="1"/>
  <c r="J10" i="1"/>
  <c r="I10" i="1"/>
  <c r="F10" i="1"/>
  <c r="E10" i="1"/>
  <c r="D10" i="1"/>
  <c r="C10" i="1"/>
  <c r="X6" i="1"/>
  <c r="W6" i="1"/>
  <c r="V6" i="1"/>
  <c r="U6" i="1"/>
  <c r="R6" i="1"/>
  <c r="Q6" i="1"/>
  <c r="P6" i="1"/>
  <c r="O6" i="1"/>
  <c r="L6" i="1"/>
  <c r="K6" i="1"/>
  <c r="J6" i="1"/>
  <c r="I6" i="1"/>
  <c r="F6" i="1"/>
  <c r="E6" i="1"/>
  <c r="D6" i="1"/>
  <c r="C6" i="1"/>
</calcChain>
</file>

<file path=xl/sharedStrings.xml><?xml version="1.0" encoding="utf-8"?>
<sst xmlns="http://schemas.openxmlformats.org/spreadsheetml/2006/main" count="232" uniqueCount="49">
  <si>
    <t>stimulation</t>
  </si>
  <si>
    <t>Male 3mo</t>
  </si>
  <si>
    <t>Female 3mo</t>
  </si>
  <si>
    <t>Male 18mo</t>
  </si>
  <si>
    <t>Female 18mo</t>
  </si>
  <si>
    <t>c-JUN</t>
  </si>
  <si>
    <t>Total protein</t>
  </si>
  <si>
    <t>None</t>
  </si>
  <si>
    <t>Average</t>
  </si>
  <si>
    <t>LPS</t>
  </si>
  <si>
    <t>Controls</t>
  </si>
  <si>
    <t>Blue= positive control</t>
  </si>
  <si>
    <t>green = positive control with mutated AP1 oligo</t>
  </si>
  <si>
    <t>gray = positive control with WT AP1 oligo</t>
  </si>
  <si>
    <t>white =blank</t>
  </si>
  <si>
    <t>control protein conc = 2.5ug/uL</t>
  </si>
  <si>
    <t>Ratio</t>
  </si>
  <si>
    <t xml:space="preserve"> </t>
  </si>
  <si>
    <t xml:space="preserve"> First Experiment (N=4 mice per age per sex; 4 technical replicates)(splenocytes NOT pooled)</t>
  </si>
  <si>
    <t>Anti-3+28</t>
  </si>
  <si>
    <t>Poly I:C</t>
  </si>
  <si>
    <t xml:space="preserve"> Second Experiment -ELISA I and II (N=4 mice per age per sex; 3 technical replicates-2 ELISAs)(splenocytes pooled)</t>
  </si>
  <si>
    <t>poly I:C</t>
  </si>
  <si>
    <t>Yellow is positive control</t>
  </si>
  <si>
    <t>Orange  is positive control with competitor wildtype  oligo</t>
  </si>
  <si>
    <t>Green is positive control with mutated oligo</t>
  </si>
  <si>
    <t>White is blanks</t>
  </si>
  <si>
    <t>Third Experiment (N=6 mice per age per sex; 4 technical replicates)(splenocytes pooled)</t>
  </si>
  <si>
    <t>Orange  is positive control with competitor wildtype  oligo</t>
  </si>
  <si>
    <t>std error</t>
  </si>
  <si>
    <t>NORMALIZED DATA (normalized to no stimulation)</t>
  </si>
  <si>
    <t>anti CD3 + anti-CD28</t>
  </si>
  <si>
    <t>3 mo male</t>
  </si>
  <si>
    <t>3 mo female</t>
  </si>
  <si>
    <t>18 mo male</t>
  </si>
  <si>
    <t>18 mo female</t>
  </si>
  <si>
    <t>18 months</t>
  </si>
  <si>
    <t>3 months</t>
  </si>
  <si>
    <t># of mice</t>
  </si>
  <si>
    <t># of wells</t>
  </si>
  <si>
    <t>3 vs  18 mo</t>
  </si>
  <si>
    <t>ttest</t>
  </si>
  <si>
    <t>aCD3 + aCD28</t>
  </si>
  <si>
    <t>Age</t>
  </si>
  <si>
    <t>Sex</t>
  </si>
  <si>
    <t>Value</t>
  </si>
  <si>
    <t>M</t>
  </si>
  <si>
    <t>F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</si>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</sst>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 applyAlignment="1">
      <alignment horizontal="right"/>
    </xf>
    <xf numFmtId="2" fontId="0" fillId="0" borderId="1" xfId="0" applyNumberForma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0" fillId="6" borderId="3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8" borderId="0" xfId="0" applyFont="1" applyFill="1"/>
    <xf numFmtId="0" fontId="2" fillId="0" borderId="0" xfId="0" applyFont="1"/>
    <xf numFmtId="0" fontId="2" fillId="9" borderId="0" xfId="0" applyFont="1" applyFill="1"/>
    <xf numFmtId="0" fontId="2" fillId="10" borderId="0" xfId="0" applyFont="1" applyFill="1"/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2" fillId="10" borderId="6" xfId="0" applyFont="1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8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4" fillId="0" borderId="0" xfId="0" applyFont="1"/>
    <xf numFmtId="164" fontId="0" fillId="0" borderId="0" xfId="0" applyNumberFormat="1"/>
    <xf numFmtId="2" fontId="0" fillId="0" borderId="0" xfId="0" applyNumberFormat="1"/>
    <xf numFmtId="0" fontId="0" fillId="10" borderId="1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8" borderId="7" xfId="0" applyFill="1" applyBorder="1"/>
    <xf numFmtId="2" fontId="0" fillId="4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Sheet1!$B$78:$C$78</c:f>
              <c:strCache>
                <c:ptCount val="2"/>
                <c:pt idx="0">
                  <c:v>Average</c:v>
                </c:pt>
                <c:pt idx="1">
                  <c:v>3 months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Sheet1!$D$81:$F$81</c:f>
                <c:numCache>
                  <c:formatCode>General</c:formatCode>
                  <c:ptCount val="3"/>
                  <c:pt idx="0">
                    <c:v>0.98829077224183259</c:v>
                  </c:pt>
                  <c:pt idx="1">
                    <c:v>0.13318938175566419</c:v>
                  </c:pt>
                  <c:pt idx="2">
                    <c:v>0.27973605804337021</c:v>
                  </c:pt>
                </c:numCache>
              </c:numRef>
            </c:plus>
            <c:minus>
              <c:numRef>
                <c:f>Sheet1!$D$81:$F$81</c:f>
                <c:numCache>
                  <c:formatCode>General</c:formatCode>
                  <c:ptCount val="3"/>
                  <c:pt idx="0">
                    <c:v>0.98829077224183259</c:v>
                  </c:pt>
                  <c:pt idx="1">
                    <c:v>0.13318938175566419</c:v>
                  </c:pt>
                  <c:pt idx="2">
                    <c:v>0.27973605804337021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Sheet1!$D$77:$F$77</c:f>
              <c:strCache>
                <c:ptCount val="3"/>
                <c:pt idx="0">
                  <c:v>aCD3 + aCD28</c:v>
                </c:pt>
                <c:pt idx="1">
                  <c:v>LPS</c:v>
                </c:pt>
                <c:pt idx="2">
                  <c:v>Poly I:C</c:v>
                </c:pt>
              </c:strCache>
            </c:strRef>
          </c:cat>
          <c:val>
            <c:numRef>
              <c:f>Sheet1!$D$78:$F$78</c:f>
              <c:numCache>
                <c:formatCode>0.00</c:formatCode>
                <c:ptCount val="3"/>
                <c:pt idx="0">
                  <c:v>3.8586688917651397</c:v>
                </c:pt>
                <c:pt idx="1">
                  <c:v>1.7193655441583886</c:v>
                </c:pt>
                <c:pt idx="2">
                  <c:v>1.5045358263511133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6-6544-934F-63D8265BDDB2}"/>
            </c:ext>
          </c:extLst>
        </c:ser>
        <c:ser>
          <c:idx val="1"/>
          <c:order val="1"/>
          <c:tx>
            <c:strRef>
              <c:f>Sheet1!$B$79:$C$79</c:f>
              <c:strCache>
                <c:ptCount val="2"/>
                <c:pt idx="0">
                  <c:v>Average</c:v>
                </c:pt>
                <c:pt idx="1">
                  <c:v>18 months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Sheet1!$D$82:$F$82</c:f>
                <c:numCache>
                  <c:formatCode>General</c:formatCode>
                  <c:ptCount val="3"/>
                  <c:pt idx="0">
                    <c:v>1.0854922994107015</c:v>
                  </c:pt>
                  <c:pt idx="1">
                    <c:v>0.34553673689786196</c:v>
                  </c:pt>
                  <c:pt idx="2">
                    <c:v>0.54965135355555483</c:v>
                  </c:pt>
                </c:numCache>
              </c:numRef>
            </c:plus>
            <c:minus>
              <c:numRef>
                <c:f>Sheet1!$D$82:$F$82</c:f>
                <c:numCache>
                  <c:formatCode>General</c:formatCode>
                  <c:ptCount val="3"/>
                  <c:pt idx="0">
                    <c:v>1.0854922994107015</c:v>
                  </c:pt>
                  <c:pt idx="1">
                    <c:v>0.34553673689786196</c:v>
                  </c:pt>
                  <c:pt idx="2">
                    <c:v>0.54965135355555483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Sheet1!$D$77:$F$77</c:f>
              <c:strCache>
                <c:ptCount val="3"/>
                <c:pt idx="0">
                  <c:v>aCD3 + aCD28</c:v>
                </c:pt>
                <c:pt idx="1">
                  <c:v>LPS</c:v>
                </c:pt>
                <c:pt idx="2">
                  <c:v>Poly I:C</c:v>
                </c:pt>
              </c:strCache>
            </c:strRef>
          </c:cat>
          <c:val>
            <c:numRef>
              <c:f>Sheet1!$D$79:$F$79</c:f>
              <c:numCache>
                <c:formatCode>0.00</c:formatCode>
                <c:ptCount val="3"/>
                <c:pt idx="0">
                  <c:v>4.7870032056676903</c:v>
                </c:pt>
                <c:pt idx="1">
                  <c:v>2.4703881946605653</c:v>
                </c:pt>
                <c:pt idx="2">
                  <c:v>3.49946189483614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6-6544-934F-63D8265BD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6244640"/>
        <c:axId val="736245456"/>
      </c:barChart>
      <c:catAx>
        <c:axId val="7362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6245456"/>
        <c:crosses val="autoZero"/>
        <c:auto val="1"/>
        <c:lblAlgn val="ctr"/>
        <c:lblOffset val="100"/>
        <c:noMultiLvlLbl val="0"/>
      </c:catAx>
      <c:valAx>
        <c:axId val="7362454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Fold increase</a:t>
                </a:r>
                <a:r>
                  <a:rPr lang="en-US" baseline="0"/>
                  <a:t> in c-Jun binding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624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0" i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239458</xdr:colOff>
      <xdr:row>77</xdr:row>
      <xdr:rowOff>126225</xdr:rowOff>
    </xdr:from>
    <xdr:to>
      <xdr:col>14</xdr:col>
      <xdr:colOff>416870</xdr:colOff>
      <xdr:row>93</xdr:row>
      <xdr:rowOff>116336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1D5AF6-7B8F-744E-9353-0D5E7FE00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739527</xdr:colOff>
      <xdr:row>87</xdr:row>
      <xdr:rowOff>201979</xdr:rowOff>
    </xdr:from>
    <xdr:to>
      <xdr:col>14</xdr:col>
      <xdr:colOff>86769</xdr:colOff>
      <xdr:row>92</xdr:row>
      <xdr:rowOff>47328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D32FCCD-A209-824D-9A5D-20109A8AB3B7}"/>
            </a:ext>
          </a:extLst>
        </xdr:cNvPr>
        <xdr:cNvSpPr txBox="1"/>
      </xdr:nvSpPr>
      <xdr:spPr>
        <a:xfrm>
          <a:off x="11183502" y="18147631"/>
          <a:ext cx="1129975" cy="870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no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stimulation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412638</xdr:colOff>
      <xdr:row>82</xdr:row>
      <xdr:rowOff>107363</xdr:rowOff>
    </xdr:from>
    <xdr:to>
      <xdr:col>11</xdr:col>
      <xdr:colOff>388788</xdr:colOff>
      <xdr:row>84</xdr:row>
      <xdr:rowOff>151470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C3D4C2-3DF1-E641-BF47-0606F8DCF449}"/>
            </a:ext>
          </a:extLst>
        </xdr:cNvPr>
        <xdr:cNvSpPr txBox="1"/>
      </xdr:nvSpPr>
      <xdr:spPr>
        <a:xfrm>
          <a:off x="9073880" y="17027549"/>
          <a:ext cx="867517" cy="454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p=0.05</a:t>
          </a:r>
        </a:p>
      </xdr:txBody>
    </xdr:sp>
    <xdr:clientData/>
  </xdr:twoCellAnchor>
  <xdr:twoCellAnchor>
    <xdr:from>
      <xdr:col>11</xdr:col>
      <xdr:colOff>440011</xdr:colOff>
      <xdr:row>80</xdr:row>
      <xdr:rowOff>68039</xdr:rowOff>
    </xdr:from>
    <xdr:to>
      <xdr:col>12</xdr:col>
      <xdr:colOff>416161</xdr:colOff>
      <xdr:row>82</xdr:row>
      <xdr:rowOff>109777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7D02333-7146-804E-86DF-2A4C25172581}"/>
            </a:ext>
          </a:extLst>
        </xdr:cNvPr>
        <xdr:cNvSpPr txBox="1"/>
      </xdr:nvSpPr>
      <xdr:spPr>
        <a:xfrm>
          <a:off x="9992620" y="16578039"/>
          <a:ext cx="867516" cy="451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p=0.005</a:t>
          </a:r>
        </a:p>
      </xdr:txBody>
    </xdr:sp>
    <xdr:clientData/>
  </xdr:twoCellAnchor>
  <xdr:twoCellAnchor>
    <xdr:from>
      <xdr:col>10</xdr:col>
      <xdr:colOff>482958</xdr:colOff>
      <xdr:row>83</xdr:row>
      <xdr:rowOff>184093</xdr:rowOff>
    </xdr:from>
    <xdr:to>
      <xdr:col>10</xdr:col>
      <xdr:colOff>870517</xdr:colOff>
      <xdr:row>85</xdr:row>
      <xdr:rowOff>14774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6634D9D-501B-1C42-A113-8B966C90621D}"/>
            </a:ext>
          </a:extLst>
        </xdr:cNvPr>
        <xdr:cNvSpPr/>
      </xdr:nvSpPr>
      <xdr:spPr>
        <a:xfrm>
          <a:off x="9144200" y="17309373"/>
          <a:ext cx="387559" cy="240867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396077</xdr:colOff>
      <xdr:row>84</xdr:row>
      <xdr:rowOff>94249</xdr:rowOff>
    </xdr:from>
    <xdr:to>
      <xdr:col>11</xdr:col>
      <xdr:colOff>134099</xdr:colOff>
      <xdr:row>85</xdr:row>
      <xdr:rowOff>130023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3E71C67-CDF3-CE4D-B772-84E78A79CA66}"/>
            </a:ext>
          </a:extLst>
        </xdr:cNvPr>
        <xdr:cNvSpPr/>
      </xdr:nvSpPr>
      <xdr:spPr>
        <a:xfrm>
          <a:off x="9057319" y="17424622"/>
          <a:ext cx="629389" cy="240867"/>
        </a:xfrm>
        <a:prstGeom prst="rect">
          <a:avLst/>
        </a:prstGeom>
        <a:solidFill>
          <a:schemeClr val="bg1"/>
        </a:solidFill>
        <a:ln w="254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569727</xdr:colOff>
      <xdr:row>81</xdr:row>
      <xdr:rowOff>125802</xdr:rowOff>
    </xdr:from>
    <xdr:to>
      <xdr:col>12</xdr:col>
      <xdr:colOff>65920</xdr:colOff>
      <xdr:row>82</xdr:row>
      <xdr:rowOff>161576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EB4E08E-1BB3-1C4B-9A4F-4C0307C5EF1B}"/>
            </a:ext>
          </a:extLst>
        </xdr:cNvPr>
        <xdr:cNvSpPr/>
      </xdr:nvSpPr>
      <xdr:spPr>
        <a:xfrm>
          <a:off x="10122336" y="16840895"/>
          <a:ext cx="387559" cy="240867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482846</xdr:colOff>
      <xdr:row>82</xdr:row>
      <xdr:rowOff>35958</xdr:rowOff>
    </xdr:from>
    <xdr:to>
      <xdr:col>12</xdr:col>
      <xdr:colOff>220869</xdr:colOff>
      <xdr:row>83</xdr:row>
      <xdr:rowOff>71731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96A7E16E-D4BA-E748-A2A5-A1AB2AD72062}"/>
            </a:ext>
          </a:extLst>
        </xdr:cNvPr>
        <xdr:cNvSpPr/>
      </xdr:nvSpPr>
      <xdr:spPr>
        <a:xfrm>
          <a:off x="10035455" y="16956144"/>
          <a:ext cx="629389" cy="240867"/>
        </a:xfrm>
        <a:prstGeom prst="rect">
          <a:avLst/>
        </a:prstGeom>
        <a:solidFill>
          <a:schemeClr val="bg1"/>
        </a:solidFill>
        <a:ln w="254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0.15373</cdr:x>
      <cdr:y>0.7117</cdr:y>
    </cdr:from>
    <cdr:to>
      <cdr:x>0.73201</cdr:x>
      <cdr:y>0.71537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F86248D-A7AF-A04A-A822-B1F60347844E}"/>
            </a:ext>
          </a:extLst>
        </cdr:cNvPr>
        <cdr:cNvCxnSpPr/>
      </cdr:nvCxnSpPr>
      <cdr:spPr>
        <a:xfrm xmlns:a="http://schemas.openxmlformats.org/drawingml/2006/main" flipV="1">
          <a:off x="849447" y="2328402"/>
          <a:ext cx="3195377" cy="12001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67B2-1F4B-D049-B2EE-DA3C1A0BDE77}">
  <dimension ref="A1:AG91"/>
  <sheetViews>
    <sheetView topLeftCell="A56" zoomScale="83" zoomScaleNormal="49" workbookViewId="0">
      <selection activeCell="D66" sqref="D66"/>
    </sheetView>
  </sheetViews>
  <sheetFormatPr baseColWidth="10" defaultRowHeight="16" x14ac:dyDescent="0.2"/>
  <cols>
    <col min="5" max="16" width="11.6640625" bestFit="1" customWidth="1"/>
    <col min="17" max="17" width="12.6640625" bestFit="1" customWidth="1"/>
    <col min="18" max="18" width="11.6640625" bestFit="1" customWidth="1"/>
  </cols>
  <sheetData>
    <row r="1" spans="1:33" x14ac:dyDescent="0.2">
      <c r="A1" t="s">
        <v>18</v>
      </c>
      <c r="F1" t="s">
        <v>17</v>
      </c>
    </row>
    <row r="2" spans="1:33" x14ac:dyDescent="0.2">
      <c r="AB2" t="s">
        <v>10</v>
      </c>
    </row>
    <row r="3" spans="1:33" x14ac:dyDescent="0.2">
      <c r="A3" s="1" t="s">
        <v>0</v>
      </c>
      <c r="B3" s="1"/>
      <c r="C3" s="1"/>
      <c r="D3" s="1"/>
      <c r="E3" s="1"/>
      <c r="F3" s="1"/>
      <c r="G3" s="2" t="s">
        <v>1</v>
      </c>
      <c r="H3" s="2"/>
      <c r="I3" s="2"/>
      <c r="J3" s="2"/>
      <c r="K3" s="2"/>
      <c r="L3" s="2"/>
      <c r="M3" s="2" t="s">
        <v>2</v>
      </c>
      <c r="N3" s="2"/>
      <c r="O3" s="2"/>
      <c r="P3" s="2"/>
      <c r="Q3" s="2"/>
      <c r="R3" s="2"/>
      <c r="S3" s="2" t="s">
        <v>3</v>
      </c>
      <c r="T3" s="2"/>
      <c r="U3" s="2"/>
      <c r="V3" s="2"/>
      <c r="W3" s="2"/>
      <c r="X3" s="2"/>
      <c r="Y3" s="2" t="s">
        <v>4</v>
      </c>
      <c r="Z3" s="1"/>
      <c r="AG3" t="s">
        <v>16</v>
      </c>
    </row>
    <row r="4" spans="1:33" x14ac:dyDescent="0.2">
      <c r="A4" s="1"/>
      <c r="B4" s="1" t="s">
        <v>5</v>
      </c>
      <c r="C4" s="3">
        <v>0.106</v>
      </c>
      <c r="D4" s="3">
        <v>9.5000000000000001E-2</v>
      </c>
      <c r="E4" s="3">
        <v>9.8000000000000004E-2</v>
      </c>
      <c r="F4" s="3">
        <v>9.0999999999999998E-2</v>
      </c>
      <c r="G4" s="1"/>
      <c r="H4" s="1"/>
      <c r="I4" s="3">
        <v>0.10199999999999999</v>
      </c>
      <c r="J4" s="3">
        <v>0.121</v>
      </c>
      <c r="K4" s="3">
        <v>0.122</v>
      </c>
      <c r="L4" s="3">
        <v>0.123</v>
      </c>
      <c r="M4" s="1"/>
      <c r="N4" s="1"/>
      <c r="O4" s="3">
        <v>6.8000000000000005E-2</v>
      </c>
      <c r="P4" s="3">
        <v>0.107</v>
      </c>
      <c r="Q4" s="3">
        <v>0.105</v>
      </c>
      <c r="R4" s="3">
        <v>0.1</v>
      </c>
      <c r="S4" s="1"/>
      <c r="T4" s="1"/>
      <c r="U4" s="3">
        <v>9.1999999999999998E-2</v>
      </c>
      <c r="V4" s="3">
        <v>0.128</v>
      </c>
      <c r="W4" s="3">
        <v>0.11600000000000001</v>
      </c>
      <c r="X4" s="3">
        <v>0.13500000000000001</v>
      </c>
      <c r="Y4" s="1"/>
      <c r="Z4" s="1"/>
      <c r="AB4" s="7">
        <v>1.403</v>
      </c>
      <c r="AC4" t="s">
        <v>11</v>
      </c>
      <c r="AG4">
        <f>AB4/2.5</f>
        <v>0.56120000000000003</v>
      </c>
    </row>
    <row r="5" spans="1:33" x14ac:dyDescent="0.2">
      <c r="A5" s="1"/>
      <c r="B5" s="1" t="s">
        <v>6</v>
      </c>
      <c r="C5" s="3">
        <v>0.192</v>
      </c>
      <c r="D5" s="3">
        <v>0.191</v>
      </c>
      <c r="E5" s="3">
        <v>0.19500000000000001</v>
      </c>
      <c r="F5" s="3">
        <v>0.19</v>
      </c>
      <c r="G5" s="1"/>
      <c r="H5" s="1"/>
      <c r="I5" s="3">
        <v>0.22600000000000001</v>
      </c>
      <c r="J5" s="3">
        <v>0.21099999999999999</v>
      </c>
      <c r="K5" s="3">
        <v>0.20200000000000001</v>
      </c>
      <c r="L5" s="3">
        <v>0.22700000000000001</v>
      </c>
      <c r="M5" s="1"/>
      <c r="N5" s="1"/>
      <c r="O5" s="3">
        <v>0.183</v>
      </c>
      <c r="P5" s="3">
        <v>0.19800000000000001</v>
      </c>
      <c r="Q5" s="3">
        <v>0.20499999999999999</v>
      </c>
      <c r="R5" s="3">
        <v>0.20699999999999999</v>
      </c>
      <c r="S5" s="1"/>
      <c r="T5" s="1"/>
      <c r="U5" s="3">
        <v>0.23599999999999999</v>
      </c>
      <c r="V5" s="3">
        <v>0.24399999999999999</v>
      </c>
      <c r="W5" s="3">
        <v>0.17399999999999999</v>
      </c>
      <c r="X5" s="3">
        <v>0.27</v>
      </c>
      <c r="Y5" s="1"/>
      <c r="Z5" s="1"/>
      <c r="AB5" s="9">
        <v>1.514</v>
      </c>
      <c r="AC5" t="s">
        <v>12</v>
      </c>
      <c r="AG5">
        <f t="shared" ref="AG5:AG7" si="0">AB5/2.5</f>
        <v>0.60560000000000003</v>
      </c>
    </row>
    <row r="6" spans="1:33" x14ac:dyDescent="0.2">
      <c r="A6" s="2" t="s">
        <v>7</v>
      </c>
      <c r="B6" s="2"/>
      <c r="C6" s="4">
        <f>C4/C5</f>
        <v>0.55208333333333326</v>
      </c>
      <c r="D6" s="4">
        <f t="shared" ref="D6:F6" si="1">D4/D5</f>
        <v>0.49738219895287961</v>
      </c>
      <c r="E6" s="4">
        <f t="shared" si="1"/>
        <v>0.50256410256410255</v>
      </c>
      <c r="F6" s="4">
        <f t="shared" si="1"/>
        <v>0.47894736842105262</v>
      </c>
      <c r="G6" s="5"/>
      <c r="H6" s="5"/>
      <c r="I6" s="4">
        <f>I4/I5</f>
        <v>0.45132743362831856</v>
      </c>
      <c r="J6" s="4">
        <f t="shared" ref="J6:L6" si="2">J4/J5</f>
        <v>0.57345971563981046</v>
      </c>
      <c r="K6" s="4">
        <f t="shared" si="2"/>
        <v>0.60396039603960394</v>
      </c>
      <c r="L6" s="4">
        <f t="shared" si="2"/>
        <v>0.54185022026431717</v>
      </c>
      <c r="M6" s="5"/>
      <c r="N6" s="5"/>
      <c r="O6" s="4">
        <f>O4/O5</f>
        <v>0.37158469945355194</v>
      </c>
      <c r="P6" s="4">
        <f t="shared" ref="P6:R6" si="3">P4/P5</f>
        <v>0.54040404040404033</v>
      </c>
      <c r="Q6" s="4">
        <f t="shared" si="3"/>
        <v>0.51219512195121952</v>
      </c>
      <c r="R6" s="4">
        <f t="shared" si="3"/>
        <v>0.48309178743961356</v>
      </c>
      <c r="S6" s="5"/>
      <c r="T6" s="5"/>
      <c r="U6" s="4">
        <f>U4/U5</f>
        <v>0.38983050847457629</v>
      </c>
      <c r="V6" s="4">
        <f t="shared" ref="V6:X6" si="4">V4/V5</f>
        <v>0.52459016393442626</v>
      </c>
      <c r="W6" s="4">
        <f t="shared" si="4"/>
        <v>0.66666666666666674</v>
      </c>
      <c r="X6" s="4">
        <f t="shared" si="4"/>
        <v>0.5</v>
      </c>
      <c r="Y6" s="5"/>
      <c r="Z6" s="2"/>
      <c r="AB6" s="8">
        <v>5.8999999999999997E-2</v>
      </c>
      <c r="AC6" t="s">
        <v>13</v>
      </c>
      <c r="AG6">
        <f t="shared" si="0"/>
        <v>2.3599999999999999E-2</v>
      </c>
    </row>
    <row r="7" spans="1:33" x14ac:dyDescent="0.2">
      <c r="A7" s="2"/>
      <c r="B7" s="2"/>
      <c r="C7" s="1"/>
      <c r="D7" s="1"/>
      <c r="E7" s="1"/>
      <c r="F7" s="1"/>
      <c r="G7" s="6"/>
      <c r="H7" s="6"/>
      <c r="I7" s="1"/>
      <c r="J7" s="1"/>
      <c r="K7" s="1"/>
      <c r="L7" s="1"/>
      <c r="M7" s="6"/>
      <c r="N7" s="6"/>
      <c r="O7" s="1"/>
      <c r="P7" s="1"/>
      <c r="Q7" s="1"/>
      <c r="R7" s="1"/>
      <c r="S7" s="6"/>
      <c r="T7" s="6"/>
      <c r="U7" s="1"/>
      <c r="V7" s="1"/>
      <c r="W7" s="1"/>
      <c r="X7" s="1"/>
      <c r="Y7" s="6"/>
      <c r="Z7" s="2"/>
      <c r="AB7" s="10">
        <v>-1.6E-2</v>
      </c>
      <c r="AC7" t="s">
        <v>14</v>
      </c>
      <c r="AG7">
        <f t="shared" si="0"/>
        <v>-6.4000000000000003E-3</v>
      </c>
    </row>
    <row r="8" spans="1:33" x14ac:dyDescent="0.2">
      <c r="A8" s="2"/>
      <c r="B8" s="1" t="s">
        <v>5</v>
      </c>
      <c r="C8" s="3">
        <v>0.35299999999999998</v>
      </c>
      <c r="D8" s="3">
        <v>0.36399999999999999</v>
      </c>
      <c r="E8" s="3">
        <v>0.36399999999999999</v>
      </c>
      <c r="F8" s="3">
        <v>0.184</v>
      </c>
      <c r="G8" s="2"/>
      <c r="H8" s="2"/>
      <c r="I8" s="3">
        <v>0.23400000000000001</v>
      </c>
      <c r="J8" s="3">
        <v>0.23100000000000001</v>
      </c>
      <c r="K8" s="3">
        <v>0.19700000000000001</v>
      </c>
      <c r="L8" s="3">
        <v>0.19600000000000001</v>
      </c>
      <c r="M8" s="2"/>
      <c r="N8" s="2"/>
      <c r="O8" s="3">
        <v>0.49099999999999999</v>
      </c>
      <c r="P8" s="3">
        <v>0.49099999999999999</v>
      </c>
      <c r="Q8" s="3">
        <v>0.53400000000000003</v>
      </c>
      <c r="R8" s="3">
        <v>0.53400000000000003</v>
      </c>
      <c r="S8" s="2"/>
      <c r="T8" s="2"/>
      <c r="U8" s="3">
        <v>0.26500000000000001</v>
      </c>
      <c r="V8" s="3">
        <v>0.26500000000000001</v>
      </c>
      <c r="W8" s="3">
        <v>0.26200000000000001</v>
      </c>
      <c r="X8" s="3">
        <v>0.26200000000000001</v>
      </c>
      <c r="Y8" s="2"/>
      <c r="Z8" s="2"/>
    </row>
    <row r="9" spans="1:33" x14ac:dyDescent="0.2">
      <c r="A9" s="2"/>
      <c r="B9" s="1" t="s">
        <v>6</v>
      </c>
      <c r="C9" s="3">
        <v>0.29599999999999999</v>
      </c>
      <c r="D9" s="3">
        <v>0.34300000000000003</v>
      </c>
      <c r="E9" s="3">
        <v>0.29499999999999998</v>
      </c>
      <c r="F9" s="3">
        <v>0.29199999999999998</v>
      </c>
      <c r="G9" s="2"/>
      <c r="H9" s="2"/>
      <c r="I9" s="3">
        <v>0.33400000000000002</v>
      </c>
      <c r="J9" s="3">
        <v>0.33800000000000002</v>
      </c>
      <c r="K9" s="3">
        <v>0.224</v>
      </c>
      <c r="L9" s="3">
        <v>0.34599999999999997</v>
      </c>
      <c r="M9" s="2"/>
      <c r="N9" s="2"/>
      <c r="O9" s="3">
        <v>0.33800000000000002</v>
      </c>
      <c r="P9" s="3">
        <v>0.35599999999999998</v>
      </c>
      <c r="Q9" s="3">
        <v>0.31900000000000001</v>
      </c>
      <c r="R9" s="3">
        <v>0.22900000000000001</v>
      </c>
      <c r="S9" s="2"/>
      <c r="T9" s="2"/>
      <c r="U9" s="3">
        <v>0.35399999999999998</v>
      </c>
      <c r="V9" s="3">
        <v>0.47399999999999998</v>
      </c>
      <c r="W9" s="3">
        <v>0.47099999999999997</v>
      </c>
      <c r="X9" s="3">
        <v>0.23699999999999999</v>
      </c>
      <c r="Y9" s="2"/>
      <c r="Z9" s="2"/>
      <c r="AB9" t="s">
        <v>15</v>
      </c>
    </row>
    <row r="10" spans="1:33" x14ac:dyDescent="0.2">
      <c r="A10" s="2" t="s">
        <v>9</v>
      </c>
      <c r="B10" s="2"/>
      <c r="C10" s="4">
        <f>C8/C9</f>
        <v>1.1925675675675675</v>
      </c>
      <c r="D10" s="4">
        <f t="shared" ref="D10:F10" si="5">D8/D9</f>
        <v>1.0612244897959182</v>
      </c>
      <c r="E10" s="4">
        <f t="shared" si="5"/>
        <v>1.2338983050847459</v>
      </c>
      <c r="F10" s="4">
        <f t="shared" si="5"/>
        <v>0.63013698630136994</v>
      </c>
      <c r="G10" s="5"/>
      <c r="H10" s="5"/>
      <c r="I10" s="4">
        <f>I8/I9</f>
        <v>0.70059880239520955</v>
      </c>
      <c r="J10" s="4">
        <f t="shared" ref="J10:L10" si="6">J8/J9</f>
        <v>0.68343195266272183</v>
      </c>
      <c r="K10" s="4">
        <f t="shared" si="6"/>
        <v>0.8794642857142857</v>
      </c>
      <c r="L10" s="4">
        <f t="shared" si="6"/>
        <v>0.56647398843930641</v>
      </c>
      <c r="M10" s="5"/>
      <c r="N10" s="5"/>
      <c r="O10" s="4">
        <f>O8/O9</f>
        <v>1.4526627218934911</v>
      </c>
      <c r="P10" s="4">
        <f t="shared" ref="P10:R10" si="7">P8/P9</f>
        <v>1.3792134831460674</v>
      </c>
      <c r="Q10" s="4">
        <f t="shared" si="7"/>
        <v>1.6739811912225706</v>
      </c>
      <c r="R10" s="4">
        <f t="shared" si="7"/>
        <v>2.3318777292576418</v>
      </c>
      <c r="S10" s="5"/>
      <c r="T10" s="5"/>
      <c r="U10" s="4">
        <f>U8/U9</f>
        <v>0.74858757062146897</v>
      </c>
      <c r="V10" s="4">
        <f t="shared" ref="V10:X10" si="8">V8/V9</f>
        <v>0.55907172995780596</v>
      </c>
      <c r="W10" s="4">
        <f t="shared" si="8"/>
        <v>0.55626326963906592</v>
      </c>
      <c r="X10" s="4">
        <f t="shared" si="8"/>
        <v>1.1054852320675106</v>
      </c>
      <c r="Y10" s="5"/>
      <c r="Z10" s="2"/>
    </row>
    <row r="11" spans="1:33" x14ac:dyDescent="0.2">
      <c r="A11" s="2"/>
      <c r="B11" s="2"/>
      <c r="C11" s="4"/>
      <c r="D11" s="4"/>
      <c r="E11" s="4"/>
      <c r="F11" s="4"/>
      <c r="G11" s="5"/>
      <c r="H11" s="5"/>
      <c r="I11" s="4"/>
      <c r="J11" s="4"/>
      <c r="K11" s="4"/>
      <c r="L11" s="4"/>
      <c r="M11" s="5"/>
      <c r="N11" s="5"/>
      <c r="O11" s="4"/>
      <c r="P11" s="4"/>
      <c r="Q11" s="4"/>
      <c r="R11" s="4"/>
      <c r="S11" s="5"/>
      <c r="T11" s="5"/>
      <c r="U11" s="4"/>
      <c r="V11" s="4"/>
      <c r="W11" s="4"/>
      <c r="X11" s="4"/>
      <c r="Y11" s="5"/>
      <c r="Z11" s="2"/>
    </row>
    <row r="13" spans="1:33" x14ac:dyDescent="0.2">
      <c r="A13" t="s">
        <v>21</v>
      </c>
    </row>
    <row r="15" spans="1:33" x14ac:dyDescent="0.2">
      <c r="A15" s="1" t="s">
        <v>0</v>
      </c>
      <c r="B15" s="1"/>
      <c r="C15" s="2" t="s">
        <v>1</v>
      </c>
      <c r="D15" s="2" t="s">
        <v>2</v>
      </c>
      <c r="E15" s="2" t="s">
        <v>3</v>
      </c>
      <c r="F15" s="2" t="s">
        <v>4</v>
      </c>
    </row>
    <row r="16" spans="1:33" x14ac:dyDescent="0.2">
      <c r="A16" s="1"/>
      <c r="B16" s="1" t="s">
        <v>5</v>
      </c>
      <c r="C16" s="3">
        <v>0.33800000000000002</v>
      </c>
      <c r="D16" s="3">
        <v>0.317</v>
      </c>
      <c r="E16" s="3">
        <v>0.33900000000000002</v>
      </c>
      <c r="F16" s="3">
        <v>0.33700000000000002</v>
      </c>
      <c r="T16" s="21">
        <v>0.161</v>
      </c>
      <c r="U16" s="22">
        <v>0.122</v>
      </c>
      <c r="V16" s="22">
        <v>0.125</v>
      </c>
    </row>
    <row r="17" spans="1:22" x14ac:dyDescent="0.2">
      <c r="A17" s="1"/>
      <c r="B17" s="1" t="s">
        <v>6</v>
      </c>
      <c r="C17" s="3">
        <v>0.08</v>
      </c>
      <c r="D17" s="3">
        <v>0.06</v>
      </c>
      <c r="E17" s="3">
        <v>0.09</v>
      </c>
      <c r="F17" s="3">
        <v>0.09</v>
      </c>
      <c r="T17" s="23">
        <v>2.2040000000000002</v>
      </c>
      <c r="U17" s="24">
        <v>0.42399999999999999</v>
      </c>
      <c r="V17" s="25">
        <v>2.3580000000000001</v>
      </c>
    </row>
    <row r="18" spans="1:22" x14ac:dyDescent="0.2">
      <c r="A18" s="2" t="s">
        <v>7</v>
      </c>
      <c r="B18" s="2"/>
      <c r="C18" s="4">
        <f>C16/C17</f>
        <v>4.2250000000000005</v>
      </c>
      <c r="D18" s="4">
        <f>D16/D17</f>
        <v>5.2833333333333332</v>
      </c>
      <c r="E18" s="4">
        <f>E16/E17</f>
        <v>3.7666666666666671</v>
      </c>
      <c r="F18" s="4">
        <f>F16/F17</f>
        <v>3.7444444444444449</v>
      </c>
      <c r="T18" s="17" t="s">
        <v>23</v>
      </c>
    </row>
    <row r="19" spans="1:22" x14ac:dyDescent="0.2">
      <c r="A19" s="2"/>
      <c r="B19" s="2"/>
      <c r="C19" s="1"/>
      <c r="D19" s="1"/>
      <c r="E19" s="1"/>
      <c r="F19" s="1"/>
      <c r="T19" s="19" t="s">
        <v>24</v>
      </c>
    </row>
    <row r="20" spans="1:22" x14ac:dyDescent="0.2">
      <c r="A20" s="2"/>
      <c r="B20" s="1" t="s">
        <v>5</v>
      </c>
      <c r="C20" s="3">
        <v>0.51200000000000001</v>
      </c>
      <c r="D20" s="3">
        <v>0.64900000000000002</v>
      </c>
      <c r="E20" s="3">
        <v>0.58899999999999997</v>
      </c>
      <c r="F20" s="3">
        <v>0.47299999999999998</v>
      </c>
      <c r="T20" s="20" t="s">
        <v>25</v>
      </c>
    </row>
    <row r="21" spans="1:22" x14ac:dyDescent="0.2">
      <c r="A21" s="2"/>
      <c r="B21" s="1" t="s">
        <v>6</v>
      </c>
      <c r="C21" s="3">
        <v>0.08</v>
      </c>
      <c r="D21" s="3">
        <v>0.08</v>
      </c>
      <c r="E21" s="3">
        <v>0.06</v>
      </c>
      <c r="F21" s="3">
        <v>0.08</v>
      </c>
      <c r="T21" s="18" t="s">
        <v>26</v>
      </c>
    </row>
    <row r="22" spans="1:22" x14ac:dyDescent="0.2">
      <c r="A22" s="2" t="s">
        <v>19</v>
      </c>
      <c r="B22" s="2"/>
      <c r="C22" s="4">
        <f>C20/C21</f>
        <v>6.4</v>
      </c>
      <c r="D22" s="4">
        <f>D20/D21</f>
        <v>8.1125000000000007</v>
      </c>
      <c r="E22" s="4">
        <f>E20/E21</f>
        <v>9.8166666666666664</v>
      </c>
      <c r="F22" s="4">
        <f>F20/F21</f>
        <v>5.9124999999999996</v>
      </c>
    </row>
    <row r="23" spans="1:22" x14ac:dyDescent="0.2">
      <c r="A23" s="2"/>
      <c r="B23" s="2"/>
      <c r="C23" s="4"/>
      <c r="D23" s="4"/>
      <c r="E23" s="4"/>
      <c r="F23" s="4"/>
    </row>
    <row r="24" spans="1:22" x14ac:dyDescent="0.2">
      <c r="A24" s="2"/>
      <c r="B24" s="1" t="s">
        <v>5</v>
      </c>
      <c r="C24" s="3">
        <v>0.623</v>
      </c>
      <c r="D24" s="3">
        <v>0.72799999999999998</v>
      </c>
      <c r="E24" s="3">
        <v>0.46</v>
      </c>
      <c r="F24" s="3">
        <v>0.438</v>
      </c>
    </row>
    <row r="25" spans="1:22" x14ac:dyDescent="0.2">
      <c r="A25" s="2"/>
      <c r="B25" s="1" t="s">
        <v>6</v>
      </c>
      <c r="C25" s="3">
        <v>0.09</v>
      </c>
      <c r="D25" s="3">
        <v>0.11</v>
      </c>
      <c r="E25" s="3">
        <v>0.1</v>
      </c>
      <c r="F25" s="3">
        <v>0.08</v>
      </c>
    </row>
    <row r="26" spans="1:22" x14ac:dyDescent="0.2">
      <c r="A26" s="2" t="s">
        <v>9</v>
      </c>
      <c r="B26" s="2"/>
      <c r="C26" s="4">
        <f>C24/C25</f>
        <v>6.9222222222222225</v>
      </c>
      <c r="D26" s="4">
        <f>D24/D25</f>
        <v>6.6181818181818182</v>
      </c>
      <c r="E26" s="4">
        <f>E24/E25</f>
        <v>4.5999999999999996</v>
      </c>
      <c r="F26" s="4">
        <f>F24/F25</f>
        <v>5.4749999999999996</v>
      </c>
    </row>
    <row r="27" spans="1:22" x14ac:dyDescent="0.2">
      <c r="A27" s="2"/>
      <c r="B27" s="2"/>
      <c r="C27" s="4"/>
      <c r="D27" s="4"/>
      <c r="E27" s="4"/>
      <c r="F27" s="4"/>
    </row>
    <row r="28" spans="1:22" x14ac:dyDescent="0.2">
      <c r="A28" s="2"/>
      <c r="B28" s="1" t="s">
        <v>5</v>
      </c>
      <c r="C28" s="3">
        <v>0.38800000000000001</v>
      </c>
      <c r="D28" s="3">
        <v>0.32400000000000001</v>
      </c>
      <c r="E28" s="3">
        <v>0.41299999999999998</v>
      </c>
      <c r="F28" s="3">
        <v>0.378</v>
      </c>
    </row>
    <row r="29" spans="1:22" x14ac:dyDescent="0.2">
      <c r="A29" s="2"/>
      <c r="B29" s="1" t="s">
        <v>6</v>
      </c>
      <c r="C29" s="3">
        <v>0.11</v>
      </c>
      <c r="D29" s="3">
        <v>0.09</v>
      </c>
      <c r="E29" s="3">
        <v>7.0000000000000007E-2</v>
      </c>
      <c r="F29" s="3">
        <v>7.0000000000000007E-2</v>
      </c>
    </row>
    <row r="30" spans="1:22" x14ac:dyDescent="0.2">
      <c r="A30" s="2" t="s">
        <v>20</v>
      </c>
      <c r="B30" s="2"/>
      <c r="C30" s="4">
        <f>C28/C29</f>
        <v>3.5272727272727273</v>
      </c>
      <c r="D30" s="4">
        <f>D28/D29</f>
        <v>3.6</v>
      </c>
      <c r="E30" s="4">
        <f>E28/E29</f>
        <v>5.8999999999999995</v>
      </c>
      <c r="F30" s="4">
        <f>F28/F29</f>
        <v>5.3999999999999995</v>
      </c>
    </row>
    <row r="31" spans="1:22" x14ac:dyDescent="0.2">
      <c r="A31" s="2"/>
      <c r="B31" s="2"/>
      <c r="C31" s="4"/>
      <c r="F31" s="4"/>
    </row>
    <row r="33" spans="1:20" x14ac:dyDescent="0.2">
      <c r="A33" s="1" t="s">
        <v>0</v>
      </c>
      <c r="B33" s="1"/>
      <c r="C33" s="1"/>
      <c r="D33" s="1"/>
      <c r="E33" s="2" t="s">
        <v>1</v>
      </c>
      <c r="G33" s="2"/>
      <c r="H33" s="2"/>
      <c r="I33" s="2" t="s">
        <v>2</v>
      </c>
      <c r="K33" s="2"/>
      <c r="L33" s="2"/>
      <c r="M33" s="2" t="s">
        <v>3</v>
      </c>
      <c r="O33" s="2"/>
      <c r="P33" s="2"/>
      <c r="Q33" s="2" t="s">
        <v>4</v>
      </c>
    </row>
    <row r="34" spans="1:20" x14ac:dyDescent="0.2">
      <c r="A34" s="1"/>
      <c r="B34" s="1" t="s">
        <v>5</v>
      </c>
      <c r="C34" s="3">
        <v>6.5000000000000002E-2</v>
      </c>
      <c r="D34" s="3">
        <v>5.7000000000000002E-2</v>
      </c>
      <c r="E34" s="1"/>
      <c r="G34" s="3">
        <v>2.8000000000000001E-2</v>
      </c>
      <c r="H34" s="3">
        <v>3.2000000000000001E-2</v>
      </c>
      <c r="I34" s="1"/>
      <c r="K34" s="3">
        <v>5.6000000000000001E-2</v>
      </c>
      <c r="L34" s="3">
        <v>0.06</v>
      </c>
      <c r="M34" s="1"/>
      <c r="O34" s="3">
        <v>5.7000000000000002E-2</v>
      </c>
      <c r="P34" s="3">
        <v>6.4000000000000001E-2</v>
      </c>
      <c r="Q34" s="1"/>
      <c r="S34" s="26">
        <v>0.83599999999999997</v>
      </c>
      <c r="T34" s="31" t="s">
        <v>23</v>
      </c>
    </row>
    <row r="35" spans="1:20" x14ac:dyDescent="0.2">
      <c r="A35" s="1"/>
      <c r="B35" s="1" t="s">
        <v>6</v>
      </c>
      <c r="C35" s="3">
        <v>0.08</v>
      </c>
      <c r="D35" s="3">
        <v>0.08</v>
      </c>
      <c r="E35" s="1"/>
      <c r="G35" s="3">
        <v>0.06</v>
      </c>
      <c r="H35" s="3">
        <v>0.06</v>
      </c>
      <c r="I35" s="1"/>
      <c r="K35" s="3">
        <v>0.09</v>
      </c>
      <c r="L35" s="3">
        <v>0.09</v>
      </c>
      <c r="M35" s="1"/>
      <c r="O35" s="3">
        <v>0.09</v>
      </c>
      <c r="P35" s="3">
        <v>0.09</v>
      </c>
      <c r="Q35" s="1"/>
      <c r="S35" s="27">
        <v>0.79</v>
      </c>
      <c r="T35" s="32" t="s">
        <v>28</v>
      </c>
    </row>
    <row r="36" spans="1:20" x14ac:dyDescent="0.2">
      <c r="A36" s="2" t="s">
        <v>7</v>
      </c>
      <c r="B36" s="2"/>
      <c r="C36" s="4">
        <f t="shared" ref="C36:D36" si="9">C34/C35</f>
        <v>0.8125</v>
      </c>
      <c r="D36" s="4">
        <f t="shared" si="9"/>
        <v>0.71250000000000002</v>
      </c>
      <c r="E36" s="5"/>
      <c r="G36" s="4">
        <f t="shared" ref="G36:H36" si="10">G34/G35</f>
        <v>0.46666666666666667</v>
      </c>
      <c r="H36" s="4">
        <f t="shared" si="10"/>
        <v>0.53333333333333333</v>
      </c>
      <c r="I36" s="5"/>
      <c r="K36" s="4">
        <f t="shared" ref="K36:L36" si="11">K34/K35</f>
        <v>0.62222222222222223</v>
      </c>
      <c r="L36" s="4">
        <f t="shared" si="11"/>
        <v>0.66666666666666663</v>
      </c>
      <c r="M36" s="5"/>
      <c r="O36" s="4">
        <f t="shared" ref="O36:P36" si="12">O34/O35</f>
        <v>0.63333333333333341</v>
      </c>
      <c r="P36" s="4">
        <f t="shared" si="12"/>
        <v>0.71111111111111114</v>
      </c>
      <c r="Q36" s="2"/>
      <c r="S36" s="28">
        <v>0.02</v>
      </c>
      <c r="T36" s="33" t="s">
        <v>25</v>
      </c>
    </row>
    <row r="37" spans="1:20" x14ac:dyDescent="0.2">
      <c r="A37" s="2"/>
      <c r="B37" s="2"/>
      <c r="C37" s="1"/>
      <c r="D37" s="1"/>
      <c r="E37" s="6"/>
      <c r="G37" s="1"/>
      <c r="H37" s="1"/>
      <c r="I37" s="6"/>
      <c r="K37" s="1"/>
      <c r="L37" s="1"/>
      <c r="M37" s="6"/>
      <c r="O37" s="1"/>
      <c r="P37" s="1"/>
      <c r="Q37" s="2"/>
      <c r="S37" s="28">
        <v>6.0000000000000001E-3</v>
      </c>
      <c r="T37" s="30" t="s">
        <v>26</v>
      </c>
    </row>
    <row r="38" spans="1:20" x14ac:dyDescent="0.2">
      <c r="A38" s="2"/>
      <c r="B38" s="1" t="s">
        <v>5</v>
      </c>
      <c r="C38" s="3">
        <v>0.218</v>
      </c>
      <c r="D38" s="3">
        <v>0.192</v>
      </c>
      <c r="E38" s="2"/>
      <c r="G38" s="3">
        <v>0.28599999999999998</v>
      </c>
      <c r="H38" s="3">
        <v>0.24399999999999999</v>
      </c>
      <c r="I38" s="2"/>
      <c r="K38" s="3">
        <v>0.309</v>
      </c>
      <c r="L38" s="3">
        <v>0.29799999999999999</v>
      </c>
      <c r="M38" s="2"/>
      <c r="O38" s="3">
        <v>0.254</v>
      </c>
      <c r="P38" s="3">
        <v>0.216</v>
      </c>
      <c r="Q38" s="2"/>
      <c r="S38" s="9">
        <v>0.66600000000000004</v>
      </c>
    </row>
    <row r="39" spans="1:20" x14ac:dyDescent="0.2">
      <c r="A39" s="2"/>
      <c r="B39" s="1" t="s">
        <v>6</v>
      </c>
      <c r="C39" s="3">
        <v>0.08</v>
      </c>
      <c r="D39" s="3">
        <v>0.08</v>
      </c>
      <c r="E39" s="2"/>
      <c r="G39" s="3">
        <v>0.08</v>
      </c>
      <c r="H39" s="3">
        <v>0.08</v>
      </c>
      <c r="I39" s="2"/>
      <c r="K39" s="3">
        <v>0.06</v>
      </c>
      <c r="L39" s="3">
        <v>0.06</v>
      </c>
      <c r="M39" s="2"/>
      <c r="O39" s="3">
        <v>0.08</v>
      </c>
      <c r="P39" s="3">
        <v>0.08</v>
      </c>
      <c r="Q39" s="2"/>
      <c r="S39" s="9">
        <v>0.71699999999999997</v>
      </c>
    </row>
    <row r="40" spans="1:20" x14ac:dyDescent="0.2">
      <c r="A40" s="2" t="s">
        <v>19</v>
      </c>
      <c r="B40" s="2"/>
      <c r="C40" s="4">
        <f t="shared" ref="C40:D40" si="13">C38/C39</f>
        <v>2.7250000000000001</v>
      </c>
      <c r="D40" s="4">
        <f t="shared" si="13"/>
        <v>2.4</v>
      </c>
      <c r="E40" s="5"/>
      <c r="G40" s="4">
        <f t="shared" ref="G40:H40" si="14">G38/G39</f>
        <v>3.5749999999999997</v>
      </c>
      <c r="H40" s="4">
        <f t="shared" si="14"/>
        <v>3.05</v>
      </c>
      <c r="I40" s="5"/>
      <c r="K40" s="4">
        <f t="shared" ref="K40:L40" si="15">K38/K39</f>
        <v>5.15</v>
      </c>
      <c r="L40" s="4">
        <f t="shared" si="15"/>
        <v>4.9666666666666668</v>
      </c>
      <c r="M40" s="5"/>
      <c r="O40" s="4">
        <f t="shared" ref="O40:P40" si="16">O38/O39</f>
        <v>3.1749999999999998</v>
      </c>
      <c r="P40" s="4">
        <f t="shared" si="16"/>
        <v>2.6999999999999997</v>
      </c>
      <c r="Q40" s="2"/>
      <c r="S40" s="10">
        <v>-0.03</v>
      </c>
    </row>
    <row r="41" spans="1:20" x14ac:dyDescent="0.2">
      <c r="A41" s="2"/>
      <c r="B41" s="2"/>
      <c r="C41" s="4"/>
      <c r="D41" s="4"/>
      <c r="E41" s="5"/>
      <c r="G41" s="4"/>
      <c r="H41" s="4"/>
      <c r="I41" s="5"/>
      <c r="K41" s="4"/>
      <c r="L41" s="4"/>
      <c r="M41" s="5"/>
      <c r="O41" s="4"/>
      <c r="P41" s="4"/>
      <c r="Q41" s="2"/>
      <c r="S41" s="29">
        <v>-2.9000000000000001E-2</v>
      </c>
    </row>
    <row r="42" spans="1:20" x14ac:dyDescent="0.2">
      <c r="A42" s="2"/>
      <c r="B42" s="1" t="s">
        <v>5</v>
      </c>
      <c r="C42" s="3">
        <v>0.108</v>
      </c>
      <c r="D42" s="3">
        <v>0.127</v>
      </c>
      <c r="E42" s="2"/>
      <c r="G42" s="3">
        <v>0.13900000000000001</v>
      </c>
      <c r="H42" s="3">
        <v>0.1</v>
      </c>
      <c r="I42" s="2"/>
      <c r="K42" s="3">
        <v>0.22600000000000001</v>
      </c>
      <c r="L42" s="3">
        <v>0.22900000000000001</v>
      </c>
      <c r="M42" s="2"/>
      <c r="O42" s="3">
        <v>0.09</v>
      </c>
      <c r="P42" s="3"/>
      <c r="Q42" s="2"/>
    </row>
    <row r="43" spans="1:20" x14ac:dyDescent="0.2">
      <c r="A43" s="2"/>
      <c r="B43" s="1" t="s">
        <v>6</v>
      </c>
      <c r="C43" s="3">
        <v>0.09</v>
      </c>
      <c r="D43" s="3">
        <v>0.09</v>
      </c>
      <c r="E43" s="2"/>
      <c r="G43" s="3">
        <v>0.11</v>
      </c>
      <c r="H43" s="3">
        <v>0.11</v>
      </c>
      <c r="I43" s="2"/>
      <c r="K43" s="3">
        <v>0.1</v>
      </c>
      <c r="L43" s="3">
        <v>0.1</v>
      </c>
      <c r="M43" s="2"/>
      <c r="O43" s="3">
        <v>0.08</v>
      </c>
      <c r="P43" s="3"/>
      <c r="Q43" s="2"/>
    </row>
    <row r="44" spans="1:20" x14ac:dyDescent="0.2">
      <c r="A44" s="2" t="s">
        <v>9</v>
      </c>
      <c r="B44" s="2"/>
      <c r="C44" s="4">
        <f t="shared" ref="C44:D44" si="17">C42/C43</f>
        <v>1.2</v>
      </c>
      <c r="D44" s="4">
        <f t="shared" si="17"/>
        <v>1.4111111111111112</v>
      </c>
      <c r="E44" s="5"/>
      <c r="G44" s="4">
        <f t="shared" ref="G44:H44" si="18">G42/G43</f>
        <v>1.2636363636363637</v>
      </c>
      <c r="H44" s="4">
        <f t="shared" si="18"/>
        <v>0.90909090909090917</v>
      </c>
      <c r="I44" s="5"/>
      <c r="K44" s="4">
        <f t="shared" ref="K44:L44" si="19">K42/K43</f>
        <v>2.2599999999999998</v>
      </c>
      <c r="L44" s="4">
        <f t="shared" si="19"/>
        <v>2.29</v>
      </c>
      <c r="M44" s="5"/>
      <c r="O44" s="4">
        <f t="shared" ref="O44" si="20">O42/O43</f>
        <v>1.125</v>
      </c>
      <c r="P44" s="4"/>
      <c r="Q44" s="2"/>
    </row>
    <row r="45" spans="1:20" x14ac:dyDescent="0.2">
      <c r="A45" s="2"/>
      <c r="B45" s="2"/>
      <c r="C45" s="4"/>
      <c r="D45" s="4"/>
      <c r="E45" s="5"/>
      <c r="G45" s="4"/>
      <c r="H45" s="4"/>
      <c r="I45" s="5"/>
      <c r="K45" s="4"/>
      <c r="L45" s="4"/>
      <c r="M45" s="5"/>
      <c r="O45" s="4"/>
      <c r="P45" s="4"/>
      <c r="Q45" s="2"/>
    </row>
    <row r="46" spans="1:20" x14ac:dyDescent="0.2">
      <c r="A46" s="2"/>
      <c r="B46" s="1" t="s">
        <v>5</v>
      </c>
      <c r="C46" s="3">
        <v>8.2000000000000003E-2</v>
      </c>
      <c r="D46" s="3">
        <v>9.0999999999999998E-2</v>
      </c>
      <c r="E46" s="2"/>
      <c r="G46" s="3">
        <v>3.1E-2</v>
      </c>
      <c r="H46" s="3">
        <v>3.3000000000000002E-2</v>
      </c>
      <c r="I46" s="2"/>
      <c r="K46" s="3">
        <v>0.247</v>
      </c>
      <c r="L46" s="3">
        <v>0.245</v>
      </c>
      <c r="M46" s="2"/>
      <c r="O46" s="3">
        <v>0.24</v>
      </c>
      <c r="P46" s="3">
        <v>0.26300000000000001</v>
      </c>
      <c r="Q46" s="2"/>
    </row>
    <row r="47" spans="1:20" x14ac:dyDescent="0.2">
      <c r="A47" s="2"/>
      <c r="B47" s="1" t="s">
        <v>6</v>
      </c>
      <c r="C47" s="3">
        <v>0.11</v>
      </c>
      <c r="D47" s="3">
        <v>0.11</v>
      </c>
      <c r="E47" s="2"/>
      <c r="G47" s="3">
        <v>0.09</v>
      </c>
      <c r="H47" s="3">
        <v>0.09</v>
      </c>
      <c r="I47" s="2"/>
      <c r="K47" s="3">
        <v>7.0000000000000007E-2</v>
      </c>
      <c r="L47" s="3">
        <v>7.0000000000000007E-2</v>
      </c>
      <c r="M47" s="2"/>
      <c r="O47" s="3">
        <v>7.0000000000000007E-2</v>
      </c>
      <c r="P47" s="3">
        <v>7.0000000000000007E-2</v>
      </c>
      <c r="Q47" s="2"/>
    </row>
    <row r="48" spans="1:20" x14ac:dyDescent="0.2">
      <c r="A48" s="2" t="s">
        <v>20</v>
      </c>
      <c r="B48" s="2"/>
      <c r="C48" s="4">
        <f t="shared" ref="C48:D48" si="21">C46/C47</f>
        <v>0.74545454545454548</v>
      </c>
      <c r="D48" s="4">
        <f t="shared" si="21"/>
        <v>0.82727272727272727</v>
      </c>
      <c r="E48" s="5"/>
      <c r="G48" s="4">
        <f t="shared" ref="G48:H48" si="22">G46/G47</f>
        <v>0.34444444444444444</v>
      </c>
      <c r="H48" s="4">
        <f t="shared" si="22"/>
        <v>0.3666666666666667</v>
      </c>
      <c r="I48" s="5"/>
      <c r="K48" s="4">
        <f t="shared" ref="K48:L48" si="23">K46/K47</f>
        <v>3.528571428571428</v>
      </c>
      <c r="L48" s="4">
        <f t="shared" si="23"/>
        <v>3.4999999999999996</v>
      </c>
      <c r="M48" s="5"/>
      <c r="O48" s="4">
        <f t="shared" ref="O48:P48" si="24">O46/O47</f>
        <v>3.4285714285714279</v>
      </c>
      <c r="P48" s="4">
        <f t="shared" si="24"/>
        <v>3.7571428571428571</v>
      </c>
      <c r="Q48" s="2"/>
    </row>
    <row r="49" spans="1:19" x14ac:dyDescent="0.2">
      <c r="A49" s="2"/>
      <c r="B49" s="2"/>
      <c r="C49" s="4"/>
      <c r="D49" s="4"/>
      <c r="E49" s="5"/>
      <c r="G49" s="1"/>
      <c r="H49" s="1"/>
      <c r="I49" s="5"/>
      <c r="K49" s="4"/>
      <c r="L49" s="4"/>
      <c r="M49" s="5"/>
      <c r="O49" s="4"/>
      <c r="P49" s="4"/>
      <c r="Q49" s="2"/>
    </row>
    <row r="51" spans="1:19" x14ac:dyDescent="0.2">
      <c r="A51" t="s">
        <v>27</v>
      </c>
    </row>
    <row r="53" spans="1:19" x14ac:dyDescent="0.2">
      <c r="A53" s="1" t="s">
        <v>0</v>
      </c>
      <c r="B53" s="1"/>
      <c r="C53" s="1"/>
      <c r="D53" s="1"/>
      <c r="E53" s="1"/>
      <c r="F53" s="1"/>
      <c r="G53" s="2" t="s">
        <v>1</v>
      </c>
      <c r="H53" s="2"/>
      <c r="I53" s="2"/>
      <c r="J53" s="2"/>
      <c r="K53" s="2"/>
      <c r="L53" s="2"/>
      <c r="M53" s="2" t="s">
        <v>3</v>
      </c>
      <c r="N53" s="2"/>
      <c r="Q53" s="11">
        <v>0.115</v>
      </c>
      <c r="R53" s="17" t="s">
        <v>23</v>
      </c>
      <c r="S53" s="18"/>
    </row>
    <row r="54" spans="1:19" x14ac:dyDescent="0.2">
      <c r="A54" s="1"/>
      <c r="B54" s="1" t="s">
        <v>5</v>
      </c>
      <c r="C54" s="3">
        <v>0.123</v>
      </c>
      <c r="D54" s="3">
        <v>0.129</v>
      </c>
      <c r="E54" s="3">
        <v>0.11799999999999999</v>
      </c>
      <c r="F54" s="3"/>
      <c r="G54" s="1"/>
      <c r="H54" s="1"/>
      <c r="I54" s="3">
        <v>0.26400000000000001</v>
      </c>
      <c r="J54" s="3">
        <v>0.245</v>
      </c>
      <c r="K54" s="3">
        <v>0.255</v>
      </c>
      <c r="L54" s="3">
        <v>0.26</v>
      </c>
      <c r="M54" s="1"/>
      <c r="N54" s="1"/>
      <c r="Q54" s="12">
        <v>7.0999999999999994E-2</v>
      </c>
      <c r="R54" s="19" t="s">
        <v>24</v>
      </c>
      <c r="S54" s="18"/>
    </row>
    <row r="55" spans="1:19" x14ac:dyDescent="0.2">
      <c r="A55" s="1"/>
      <c r="B55" s="1" t="s">
        <v>6</v>
      </c>
      <c r="C55" s="3">
        <v>0.15</v>
      </c>
      <c r="D55" s="3">
        <v>0.15</v>
      </c>
      <c r="E55" s="3">
        <v>0.15</v>
      </c>
      <c r="F55" s="3"/>
      <c r="G55" s="1"/>
      <c r="H55" s="1"/>
      <c r="I55" s="3">
        <v>0.08</v>
      </c>
      <c r="J55" s="3">
        <v>0.08</v>
      </c>
      <c r="K55" s="3">
        <v>0.08</v>
      </c>
      <c r="L55" s="3">
        <v>0.08</v>
      </c>
      <c r="M55" s="1"/>
      <c r="N55" s="1"/>
      <c r="Q55" s="13">
        <v>1.254</v>
      </c>
      <c r="R55" s="20" t="s">
        <v>25</v>
      </c>
      <c r="S55" s="18"/>
    </row>
    <row r="56" spans="1:19" x14ac:dyDescent="0.2">
      <c r="A56" s="2" t="s">
        <v>7</v>
      </c>
      <c r="B56" s="2"/>
      <c r="C56" s="4">
        <f>C54/C55</f>
        <v>0.82000000000000006</v>
      </c>
      <c r="D56" s="4">
        <f t="shared" ref="D56:E56" si="25">D54/D55</f>
        <v>0.8600000000000001</v>
      </c>
      <c r="E56" s="4">
        <f t="shared" si="25"/>
        <v>0.78666666666666663</v>
      </c>
      <c r="F56" s="4"/>
      <c r="G56" s="5"/>
      <c r="H56" s="5"/>
      <c r="I56" s="4">
        <f>I54/I55</f>
        <v>3.3000000000000003</v>
      </c>
      <c r="J56" s="4">
        <f t="shared" ref="J56:L56" si="26">J54/J55</f>
        <v>3.0625</v>
      </c>
      <c r="K56" s="4">
        <f t="shared" si="26"/>
        <v>3.1875</v>
      </c>
      <c r="L56" s="4">
        <f t="shared" si="26"/>
        <v>3.25</v>
      </c>
      <c r="M56" s="5"/>
      <c r="N56" s="5"/>
      <c r="Q56" s="13">
        <v>1.33</v>
      </c>
      <c r="R56" s="18" t="s">
        <v>26</v>
      </c>
      <c r="S56" s="18"/>
    </row>
    <row r="57" spans="1:19" x14ac:dyDescent="0.2">
      <c r="A57" s="2"/>
      <c r="B57" s="2"/>
      <c r="C57" s="1"/>
      <c r="D57" s="1"/>
      <c r="E57" s="1"/>
      <c r="F57" s="1"/>
      <c r="G57" s="6"/>
      <c r="H57" s="6"/>
      <c r="I57" s="1"/>
      <c r="J57" s="1"/>
      <c r="K57" s="1"/>
      <c r="L57" s="1"/>
      <c r="M57" s="6"/>
      <c r="N57" s="6"/>
      <c r="Q57" s="14">
        <v>1.288</v>
      </c>
    </row>
    <row r="58" spans="1:19" x14ac:dyDescent="0.2">
      <c r="A58" s="2"/>
      <c r="B58" s="1" t="s">
        <v>5</v>
      </c>
      <c r="C58" s="3">
        <v>0.185</v>
      </c>
      <c r="D58" s="3">
        <v>0.19600000000000001</v>
      </c>
      <c r="E58" s="3">
        <v>0.19800000000000001</v>
      </c>
      <c r="F58" s="3">
        <v>0.155</v>
      </c>
      <c r="G58" s="2"/>
      <c r="H58" s="2"/>
      <c r="I58" s="3">
        <v>0.94099999999999995</v>
      </c>
      <c r="J58" s="3">
        <v>0.86899999999999999</v>
      </c>
      <c r="K58" s="3">
        <v>0.59899999999999998</v>
      </c>
      <c r="L58" s="3">
        <v>0.57299999999999995</v>
      </c>
      <c r="M58" s="2"/>
      <c r="N58" s="2"/>
      <c r="Q58" s="14">
        <v>1.375</v>
      </c>
    </row>
    <row r="59" spans="1:19" x14ac:dyDescent="0.2">
      <c r="A59" s="2"/>
      <c r="B59" s="1" t="s">
        <v>6</v>
      </c>
      <c r="C59" s="3">
        <v>0.09</v>
      </c>
      <c r="D59" s="3">
        <v>0.09</v>
      </c>
      <c r="E59" s="3">
        <v>0.09</v>
      </c>
      <c r="F59" s="3">
        <v>0.09</v>
      </c>
      <c r="G59" s="2"/>
      <c r="H59" s="2"/>
      <c r="I59" s="3">
        <v>0.09</v>
      </c>
      <c r="J59" s="3">
        <v>0.09</v>
      </c>
      <c r="K59" s="3">
        <v>0.09</v>
      </c>
      <c r="L59" s="3">
        <v>0.09</v>
      </c>
      <c r="M59" s="2"/>
      <c r="N59" s="2"/>
      <c r="Q59" s="15">
        <v>3.6999999999999998E-2</v>
      </c>
    </row>
    <row r="60" spans="1:19" x14ac:dyDescent="0.2">
      <c r="A60" s="2" t="s">
        <v>22</v>
      </c>
      <c r="B60" s="2"/>
      <c r="C60" s="4">
        <f>C58/C59</f>
        <v>2.0555555555555558</v>
      </c>
      <c r="D60" s="4">
        <f>D58/D59</f>
        <v>2.177777777777778</v>
      </c>
      <c r="E60" s="4">
        <f t="shared" ref="E60:F60" si="27">E58/E59</f>
        <v>2.2000000000000002</v>
      </c>
      <c r="F60" s="4">
        <f t="shared" si="27"/>
        <v>1.7222222222222223</v>
      </c>
      <c r="G60" s="5"/>
      <c r="H60" s="5"/>
      <c r="I60" s="4">
        <f>I58/I59</f>
        <v>10.455555555555556</v>
      </c>
      <c r="J60" s="4">
        <f t="shared" ref="J60:L60" si="28">J58/J59</f>
        <v>9.655555555555555</v>
      </c>
      <c r="K60" s="4">
        <f t="shared" si="28"/>
        <v>6.6555555555555559</v>
      </c>
      <c r="L60" s="4">
        <f t="shared" si="28"/>
        <v>6.3666666666666663</v>
      </c>
      <c r="M60" s="5"/>
      <c r="N60" s="5"/>
      <c r="Q60" s="16">
        <v>4.2000000000000003E-2</v>
      </c>
    </row>
    <row r="61" spans="1:19" x14ac:dyDescent="0.2">
      <c r="A61" s="2"/>
      <c r="B61" s="2"/>
      <c r="C61" s="4"/>
      <c r="D61" s="4"/>
      <c r="E61" s="4"/>
      <c r="F61" s="4"/>
      <c r="G61" s="5"/>
      <c r="H61" s="5"/>
      <c r="I61" s="4"/>
      <c r="J61" s="4"/>
      <c r="K61" s="4"/>
      <c r="L61" s="4"/>
      <c r="M61" s="5"/>
      <c r="N61" s="5"/>
    </row>
    <row r="64" spans="1:19" s="34" customFormat="1" ht="24" x14ac:dyDescent="0.3">
      <c r="A64" s="34" t="s">
        <v>30</v>
      </c>
    </row>
    <row r="66" spans="2:15" x14ac:dyDescent="0.2">
      <c r="D66" s="37" t="s">
        <v>31</v>
      </c>
      <c r="E66" s="37"/>
      <c r="F66" s="37"/>
      <c r="G66" s="37"/>
      <c r="H66" s="38" t="s">
        <v>9</v>
      </c>
      <c r="I66" s="39"/>
      <c r="J66" s="39"/>
      <c r="K66" s="40"/>
      <c r="L66" s="38" t="s">
        <v>20</v>
      </c>
      <c r="M66" s="39"/>
      <c r="N66" s="39"/>
      <c r="O66" s="40"/>
    </row>
    <row r="67" spans="2:15" x14ac:dyDescent="0.2">
      <c r="D67" s="41" t="s">
        <v>32</v>
      </c>
      <c r="E67" s="41" t="s">
        <v>33</v>
      </c>
      <c r="F67" s="41" t="s">
        <v>34</v>
      </c>
      <c r="G67" s="41" t="s">
        <v>35</v>
      </c>
      <c r="H67" s="41" t="s">
        <v>32</v>
      </c>
      <c r="I67" s="41" t="s">
        <v>33</v>
      </c>
      <c r="J67" s="41" t="s">
        <v>34</v>
      </c>
      <c r="K67" s="41" t="s">
        <v>35</v>
      </c>
      <c r="L67" s="41" t="s">
        <v>32</v>
      </c>
      <c r="M67" s="41" t="s">
        <v>33</v>
      </c>
      <c r="N67" s="41" t="s">
        <v>34</v>
      </c>
      <c r="O67" s="41" t="s">
        <v>35</v>
      </c>
    </row>
    <row r="68" spans="2:15" x14ac:dyDescent="0.2">
      <c r="D68" s="4">
        <f>C22/C18</f>
        <v>1.514792899408284</v>
      </c>
      <c r="E68" s="4">
        <f t="shared" ref="E68:G68" si="29">D22/D18</f>
        <v>1.5354889589905365</v>
      </c>
      <c r="F68" s="4">
        <f t="shared" si="29"/>
        <v>2.6061946902654864</v>
      </c>
      <c r="G68" s="4">
        <f t="shared" si="29"/>
        <v>1.5790059347181007</v>
      </c>
      <c r="H68" s="42">
        <f>C26/C18</f>
        <v>1.6383957922419459</v>
      </c>
      <c r="I68" s="42">
        <f t="shared" ref="I68:K68" si="30">D26/D18</f>
        <v>1.2526527100659592</v>
      </c>
      <c r="J68" s="42">
        <f t="shared" si="30"/>
        <v>1.221238938053097</v>
      </c>
      <c r="K68" s="42">
        <f t="shared" si="30"/>
        <v>1.4621661721068246</v>
      </c>
      <c r="L68" s="43">
        <f>C30/C18</f>
        <v>0.83485745024206559</v>
      </c>
      <c r="M68" s="43">
        <f t="shared" ref="M68:O68" si="31">D30/D18</f>
        <v>0.68138801261829651</v>
      </c>
      <c r="N68" s="43">
        <f t="shared" si="31"/>
        <v>1.566371681415929</v>
      </c>
      <c r="O68" s="43">
        <f t="shared" si="31"/>
        <v>1.4421364985163201</v>
      </c>
    </row>
    <row r="69" spans="2:15" x14ac:dyDescent="0.2">
      <c r="D69" s="4">
        <f>C40/C36</f>
        <v>3.3538461538461539</v>
      </c>
      <c r="E69" s="4">
        <f>G40/G36</f>
        <v>7.6607142857142847</v>
      </c>
      <c r="F69" s="4">
        <f>K40/K36</f>
        <v>8.2767857142857153</v>
      </c>
      <c r="G69" s="4">
        <f>O40/O36</f>
        <v>5.0131578947368416</v>
      </c>
      <c r="H69" s="42">
        <f>C44/C36</f>
        <v>1.4769230769230768</v>
      </c>
      <c r="I69" s="42">
        <f>G44/G36</f>
        <v>2.7077922077922079</v>
      </c>
      <c r="J69" s="42">
        <f>K44/K36</f>
        <v>3.6321428571428567</v>
      </c>
      <c r="K69" s="42">
        <f>O44/O36</f>
        <v>1.7763157894736841</v>
      </c>
      <c r="L69" s="43">
        <f>C48/C36</f>
        <v>0.91748251748251752</v>
      </c>
      <c r="M69" s="43">
        <f>G48/G36</f>
        <v>0.73809523809523803</v>
      </c>
      <c r="N69" s="43">
        <f>K48/K36</f>
        <v>5.6709183673469381</v>
      </c>
      <c r="O69" s="43">
        <f>O48/O36</f>
        <v>5.4135338345864641</v>
      </c>
    </row>
    <row r="70" spans="2:15" x14ac:dyDescent="0.2">
      <c r="D70" s="4">
        <f>D40/D36</f>
        <v>3.3684210526315788</v>
      </c>
      <c r="E70" s="4">
        <f>H40/H36</f>
        <v>5.71875</v>
      </c>
      <c r="F70" s="4">
        <f>L40/L36</f>
        <v>7.45</v>
      </c>
      <c r="G70" s="4">
        <f>P40/P36</f>
        <v>3.7968749999999996</v>
      </c>
      <c r="H70" s="42">
        <f>D44/D36</f>
        <v>1.9805068226120859</v>
      </c>
      <c r="I70" s="42">
        <f>H44/H36</f>
        <v>1.7045454545454548</v>
      </c>
      <c r="J70" s="42">
        <f>L44/L36</f>
        <v>3.4350000000000001</v>
      </c>
      <c r="K70" s="42"/>
      <c r="L70" s="43">
        <f>D48/D36</f>
        <v>1.1610845295055821</v>
      </c>
      <c r="M70" s="43">
        <f>H48/H36</f>
        <v>0.68750000000000011</v>
      </c>
      <c r="N70" s="43">
        <f>L48/L36</f>
        <v>5.25</v>
      </c>
      <c r="O70" s="43">
        <f>P48/P36</f>
        <v>5.2834821428571423</v>
      </c>
    </row>
    <row r="71" spans="2:15" x14ac:dyDescent="0.2">
      <c r="D71" s="1"/>
      <c r="E71" s="1"/>
      <c r="F71" s="1"/>
      <c r="G71" s="1"/>
      <c r="H71" s="42">
        <f>C10/C6</f>
        <v>2.160122386537481</v>
      </c>
      <c r="I71" s="42">
        <f>I10/I6</f>
        <v>1.5523071504050723</v>
      </c>
      <c r="J71" s="42">
        <f>O10/O6</f>
        <v>3.9093717368604244</v>
      </c>
      <c r="K71" s="42">
        <f>U10/U6</f>
        <v>1.9202898550724639</v>
      </c>
      <c r="L71" s="43">
        <f>F60/E56</f>
        <v>2.1892655367231639</v>
      </c>
      <c r="M71" s="43"/>
      <c r="N71" s="43">
        <f>L60/L56</f>
        <v>1.9589743589743589</v>
      </c>
      <c r="O71" s="44"/>
    </row>
    <row r="72" spans="2:15" x14ac:dyDescent="0.2">
      <c r="D72" s="1"/>
      <c r="E72" s="1"/>
      <c r="F72" s="1"/>
      <c r="G72" s="1"/>
      <c r="H72" s="42">
        <f>D10/D6</f>
        <v>2.1336197636949512</v>
      </c>
      <c r="I72" s="42">
        <f>J10/J6</f>
        <v>1.1917697686928455</v>
      </c>
      <c r="J72" s="42">
        <f>P10/P6</f>
        <v>2.5521894361020689</v>
      </c>
      <c r="K72" s="42">
        <f>V10/V6</f>
        <v>1.0657304852320675</v>
      </c>
      <c r="L72" s="43">
        <f>E60/E56</f>
        <v>2.796610169491526</v>
      </c>
      <c r="M72" s="43"/>
      <c r="N72" s="43">
        <f>K60/K56</f>
        <v>2.0880174291938998</v>
      </c>
      <c r="O72" s="44"/>
    </row>
    <row r="73" spans="2:15" x14ac:dyDescent="0.2">
      <c r="D73" s="1"/>
      <c r="E73" s="1"/>
      <c r="F73" s="1"/>
      <c r="G73" s="1"/>
      <c r="H73" s="42">
        <f>E10/E6</f>
        <v>2.4552058111380148</v>
      </c>
      <c r="I73" s="42">
        <f>K10/K6</f>
        <v>1.4561621779859486</v>
      </c>
      <c r="J73" s="42">
        <f>Q10/Q6</f>
        <v>3.2682489923869236</v>
      </c>
      <c r="K73" s="42">
        <f>W10/W6</f>
        <v>0.83439490445859876</v>
      </c>
      <c r="L73" s="43">
        <f>D60/D56</f>
        <v>2.5322997416020674</v>
      </c>
      <c r="M73" s="43"/>
      <c r="N73" s="43">
        <f>J60/J56</f>
        <v>3.1528344671201811</v>
      </c>
      <c r="O73" s="44"/>
    </row>
    <row r="74" spans="2:15" x14ac:dyDescent="0.2">
      <c r="D74" s="1"/>
      <c r="E74" s="1"/>
      <c r="F74" s="1"/>
      <c r="G74" s="1"/>
      <c r="H74" s="42">
        <f>F10/F6</f>
        <v>1.3156706307391242</v>
      </c>
      <c r="I74" s="42">
        <f>L10/L6</f>
        <v>1.0454438648432729</v>
      </c>
      <c r="J74" s="42">
        <f>R10/R6</f>
        <v>4.8269868995633178</v>
      </c>
      <c r="K74" s="42">
        <f>X10/X6</f>
        <v>2.2109704641350212</v>
      </c>
      <c r="L74" s="43">
        <f>C60/C56</f>
        <v>2.5067750677506777</v>
      </c>
      <c r="M74" s="43"/>
      <c r="N74" s="43">
        <f>I60/I56</f>
        <v>3.1683501683501682</v>
      </c>
      <c r="O74" s="44"/>
    </row>
    <row r="77" spans="2:15" x14ac:dyDescent="0.2">
      <c r="B77" s="45" t="s">
        <v>8</v>
      </c>
      <c r="C77" s="45"/>
      <c r="D77" s="45" t="s">
        <v>42</v>
      </c>
      <c r="E77" s="45" t="s">
        <v>9</v>
      </c>
      <c r="F77" s="45" t="s">
        <v>20</v>
      </c>
    </row>
    <row r="78" spans="2:15" x14ac:dyDescent="0.2">
      <c r="B78" s="45"/>
      <c r="C78" s="45" t="s">
        <v>37</v>
      </c>
      <c r="D78" s="36">
        <f>AVERAGE(D68:E70)</f>
        <v>3.8586688917651397</v>
      </c>
      <c r="E78" s="36">
        <f>AVERAGE(H68:I74)</f>
        <v>1.7193655441583886</v>
      </c>
      <c r="F78" s="36">
        <f>AVERAGE(L68:M74)</f>
        <v>1.5045358263511133</v>
      </c>
    </row>
    <row r="79" spans="2:15" x14ac:dyDescent="0.2">
      <c r="B79" s="45"/>
      <c r="C79" s="45" t="s">
        <v>36</v>
      </c>
      <c r="D79" s="36">
        <f>AVERAGE(F68:G70)</f>
        <v>4.7870032056676903</v>
      </c>
      <c r="E79" s="36">
        <f>AVERAGE(J68:K74)</f>
        <v>2.4703881946605653</v>
      </c>
      <c r="F79" s="36">
        <f>AVERAGE(N68:O74)</f>
        <v>3.49946189483614</v>
      </c>
    </row>
    <row r="80" spans="2:15" x14ac:dyDescent="0.2">
      <c r="B80" s="45"/>
      <c r="C80" s="45"/>
    </row>
    <row r="81" spans="2:6" x14ac:dyDescent="0.2">
      <c r="B81" s="45" t="s">
        <v>29</v>
      </c>
      <c r="C81" s="45" t="s">
        <v>37</v>
      </c>
      <c r="D81" s="36">
        <f>STDEV(D68:E70)/SQRT(6)</f>
        <v>0.98829077224183259</v>
      </c>
      <c r="E81" s="36">
        <f>STDEV(H68:I74)/SQRT(14)</f>
        <v>0.13318938175566419</v>
      </c>
      <c r="F81" s="36">
        <f>STDEV(L68:M74)/SQRT(10)</f>
        <v>0.27973605804337021</v>
      </c>
    </row>
    <row r="82" spans="2:6" x14ac:dyDescent="0.2">
      <c r="B82" s="45"/>
      <c r="C82" s="45" t="s">
        <v>36</v>
      </c>
      <c r="D82" s="36">
        <f>STDEV(F68:G70)/SQRT(6)</f>
        <v>1.0854922994107015</v>
      </c>
      <c r="E82" s="36">
        <f>STDEV(J68:K74)/SQRT(13)</f>
        <v>0.34553673689786196</v>
      </c>
      <c r="F82" s="36">
        <f>STDEV(N68:O74)/SQRT(10)</f>
        <v>0.54965135355555483</v>
      </c>
    </row>
    <row r="83" spans="2:6" x14ac:dyDescent="0.2">
      <c r="B83" s="45"/>
      <c r="C83" s="45"/>
    </row>
    <row r="84" spans="2:6" x14ac:dyDescent="0.2">
      <c r="B84" s="45" t="s">
        <v>38</v>
      </c>
      <c r="C84" s="45" t="s">
        <v>37</v>
      </c>
      <c r="D84">
        <v>8</v>
      </c>
      <c r="E84">
        <v>16</v>
      </c>
      <c r="F84">
        <v>14</v>
      </c>
    </row>
    <row r="85" spans="2:6" x14ac:dyDescent="0.2">
      <c r="B85" s="45"/>
      <c r="C85" s="45" t="s">
        <v>36</v>
      </c>
      <c r="D85">
        <v>8</v>
      </c>
      <c r="E85">
        <v>16</v>
      </c>
      <c r="F85">
        <v>14</v>
      </c>
    </row>
    <row r="86" spans="2:6" x14ac:dyDescent="0.2">
      <c r="B86" s="45"/>
      <c r="C86" s="45"/>
    </row>
    <row r="87" spans="2:6" x14ac:dyDescent="0.2">
      <c r="B87" s="45" t="s">
        <v>39</v>
      </c>
      <c r="C87" s="45" t="s">
        <v>37</v>
      </c>
      <c r="D87">
        <v>6</v>
      </c>
      <c r="E87">
        <v>14</v>
      </c>
      <c r="F87">
        <v>10</v>
      </c>
    </row>
    <row r="88" spans="2:6" x14ac:dyDescent="0.2">
      <c r="B88" s="45"/>
      <c r="C88" s="45" t="s">
        <v>36</v>
      </c>
      <c r="D88">
        <v>6</v>
      </c>
      <c r="E88">
        <v>13</v>
      </c>
      <c r="F88">
        <v>10</v>
      </c>
    </row>
    <row r="89" spans="2:6" x14ac:dyDescent="0.2">
      <c r="B89" s="45"/>
      <c r="C89" s="45"/>
    </row>
    <row r="90" spans="2:6" x14ac:dyDescent="0.2">
      <c r="B90" s="45" t="s">
        <v>40</v>
      </c>
      <c r="C90" s="45"/>
      <c r="D90" s="35">
        <f>_xlfn.T.TEST(D68:E70,F68:G70,2,2)</f>
        <v>0.54132560311622258</v>
      </c>
      <c r="E90" s="36">
        <f>_xlfn.T.TEST(H68:I74,J68:K74,2,2)</f>
        <v>4.7389846473569482E-2</v>
      </c>
      <c r="F90" s="35">
        <f>_xlfn.T.TEST(L68:M74,N68:O74,2,2)</f>
        <v>4.598485274588668E-3</v>
      </c>
    </row>
    <row r="91" spans="2:6" x14ac:dyDescent="0.2">
      <c r="B91" s="45" t="s">
        <v>41</v>
      </c>
      <c r="C91" s="4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158F-B85E-A04A-AF3C-B953F4A8FDE7}">
  <dimension ref="A1:N74"/>
  <sheetViews>
    <sheetView tabSelected="1" workbookViewId="0">
      <selection activeCell="B64" sqref="B64"/>
    </sheetView>
  </sheetViews>
  <sheetFormatPr baseColWidth="10" defaultRowHeight="16" x14ac:dyDescent="0.2"/>
  <cols>
    <col min="1" max="1" width="18.1640625" bestFit="1" customWidth="1"/>
  </cols>
  <sheetData>
    <row r="1" spans="1:14" x14ac:dyDescent="0.2">
      <c r="A1" s="48" t="s">
        <v>48</v>
      </c>
      <c r="B1" s="48" t="s">
        <v>43</v>
      </c>
      <c r="C1" s="48" t="s">
        <v>44</v>
      </c>
      <c r="D1" s="48" t="s">
        <v>45</v>
      </c>
    </row>
    <row r="2" spans="1:14" x14ac:dyDescent="0.2">
      <c r="A2" s="48" t="s">
        <v>20</v>
      </c>
      <c r="B2" s="48">
        <v>3</v>
      </c>
      <c r="C2" s="48" t="s">
        <v>46</v>
      </c>
      <c r="D2" s="48">
        <v>0.83485745024206559</v>
      </c>
    </row>
    <row r="3" spans="1:14" x14ac:dyDescent="0.2">
      <c r="A3" s="48" t="s">
        <v>20</v>
      </c>
      <c r="B3" s="48">
        <v>3</v>
      </c>
      <c r="C3" s="48" t="s">
        <v>46</v>
      </c>
      <c r="D3" s="48">
        <v>0.91748251748251752</v>
      </c>
    </row>
    <row r="4" spans="1:14" x14ac:dyDescent="0.2">
      <c r="A4" s="48" t="s">
        <v>20</v>
      </c>
      <c r="B4" s="48">
        <v>3</v>
      </c>
      <c r="C4" s="48" t="s">
        <v>46</v>
      </c>
      <c r="D4" s="48">
        <v>1.1610845295055821</v>
      </c>
    </row>
    <row r="5" spans="1:14" x14ac:dyDescent="0.2">
      <c r="A5" s="48" t="s">
        <v>20</v>
      </c>
      <c r="B5" s="48">
        <v>3</v>
      </c>
      <c r="C5" s="48" t="s">
        <v>46</v>
      </c>
      <c r="D5" s="48">
        <v>2.1892655367231639</v>
      </c>
    </row>
    <row r="6" spans="1:14" x14ac:dyDescent="0.2">
      <c r="A6" s="48" t="s">
        <v>20</v>
      </c>
      <c r="B6" s="48">
        <v>3</v>
      </c>
      <c r="C6" s="48" t="s">
        <v>46</v>
      </c>
      <c r="D6" s="48">
        <v>2.796610169491526</v>
      </c>
    </row>
    <row r="7" spans="1:14" x14ac:dyDescent="0.2">
      <c r="A7" s="48" t="s">
        <v>20</v>
      </c>
      <c r="B7" s="48">
        <v>3</v>
      </c>
      <c r="C7" s="48" t="s">
        <v>46</v>
      </c>
      <c r="D7" s="48">
        <v>2.5322997416020674</v>
      </c>
    </row>
    <row r="8" spans="1:14" x14ac:dyDescent="0.2">
      <c r="A8" s="48" t="s">
        <v>20</v>
      </c>
      <c r="B8" s="48">
        <v>3</v>
      </c>
      <c r="C8" s="48" t="s">
        <v>46</v>
      </c>
      <c r="D8" s="48">
        <v>2.5067750677506777</v>
      </c>
    </row>
    <row r="9" spans="1:14" x14ac:dyDescent="0.2">
      <c r="A9" s="48" t="s">
        <v>20</v>
      </c>
      <c r="B9" s="48">
        <v>3</v>
      </c>
      <c r="C9" s="48" t="s">
        <v>47</v>
      </c>
      <c r="D9" s="48">
        <v>0.68138801261829651</v>
      </c>
    </row>
    <row r="10" spans="1:14" x14ac:dyDescent="0.2">
      <c r="A10" s="48" t="s">
        <v>20</v>
      </c>
      <c r="B10" s="48">
        <v>3</v>
      </c>
      <c r="C10" s="48" t="s">
        <v>47</v>
      </c>
      <c r="D10" s="48">
        <v>0.73809523809523803</v>
      </c>
    </row>
    <row r="11" spans="1:14" x14ac:dyDescent="0.2">
      <c r="A11" s="48" t="s">
        <v>20</v>
      </c>
      <c r="B11" s="48">
        <v>3</v>
      </c>
      <c r="C11" s="48" t="s">
        <v>47</v>
      </c>
      <c r="D11" s="48">
        <v>0.68750000000000011</v>
      </c>
      <c r="K11" s="46"/>
      <c r="L11" s="46"/>
      <c r="M11" s="46"/>
      <c r="N11" s="46"/>
    </row>
    <row r="12" spans="1:14" x14ac:dyDescent="0.2">
      <c r="A12" s="48" t="s">
        <v>20</v>
      </c>
      <c r="B12" s="48">
        <v>18</v>
      </c>
      <c r="C12" s="48" t="s">
        <v>46</v>
      </c>
      <c r="D12" s="48">
        <v>1.566371681415929</v>
      </c>
      <c r="K12" s="47"/>
      <c r="L12" s="47"/>
      <c r="M12" s="47"/>
      <c r="N12" s="47"/>
    </row>
    <row r="13" spans="1:14" x14ac:dyDescent="0.2">
      <c r="A13" s="48" t="s">
        <v>20</v>
      </c>
      <c r="B13" s="48">
        <v>18</v>
      </c>
      <c r="C13" s="48" t="s">
        <v>46</v>
      </c>
      <c r="D13" s="48">
        <v>5.6709183673469381</v>
      </c>
      <c r="K13" s="47"/>
      <c r="L13" s="47"/>
      <c r="M13" s="47"/>
      <c r="N13" s="47"/>
    </row>
    <row r="14" spans="1:14" x14ac:dyDescent="0.2">
      <c r="A14" s="48" t="s">
        <v>20</v>
      </c>
      <c r="B14" s="48">
        <v>18</v>
      </c>
      <c r="C14" s="48" t="s">
        <v>46</v>
      </c>
      <c r="D14" s="48">
        <v>5.25</v>
      </c>
      <c r="K14" s="47"/>
      <c r="L14" s="47"/>
      <c r="M14" s="47"/>
      <c r="N14" s="47"/>
    </row>
    <row r="15" spans="1:14" x14ac:dyDescent="0.2">
      <c r="A15" s="48" t="s">
        <v>20</v>
      </c>
      <c r="B15" s="48">
        <v>18</v>
      </c>
      <c r="C15" s="48" t="s">
        <v>46</v>
      </c>
      <c r="D15" s="48">
        <v>1.9589743589743589</v>
      </c>
      <c r="K15" s="47"/>
      <c r="L15" s="47"/>
      <c r="M15" s="47"/>
      <c r="N15" s="47"/>
    </row>
    <row r="16" spans="1:14" x14ac:dyDescent="0.2">
      <c r="A16" s="48" t="s">
        <v>20</v>
      </c>
      <c r="B16" s="48">
        <v>18</v>
      </c>
      <c r="C16" s="48" t="s">
        <v>46</v>
      </c>
      <c r="D16" s="48">
        <v>2.0880174291938998</v>
      </c>
      <c r="K16" s="47"/>
      <c r="L16" s="47"/>
      <c r="M16" s="47"/>
      <c r="N16" s="47"/>
    </row>
    <row r="17" spans="1:14" x14ac:dyDescent="0.2">
      <c r="A17" s="48" t="s">
        <v>20</v>
      </c>
      <c r="B17" s="48">
        <v>18</v>
      </c>
      <c r="C17" s="48" t="s">
        <v>46</v>
      </c>
      <c r="D17" s="48">
        <v>3.1528344671201811</v>
      </c>
      <c r="K17" s="47"/>
      <c r="L17" s="47"/>
      <c r="M17" s="47"/>
      <c r="N17" s="47"/>
    </row>
    <row r="18" spans="1:14" x14ac:dyDescent="0.2">
      <c r="A18" s="48" t="s">
        <v>20</v>
      </c>
      <c r="B18" s="48">
        <v>18</v>
      </c>
      <c r="C18" s="48" t="s">
        <v>46</v>
      </c>
      <c r="D18" s="48">
        <v>3.1683501683501682</v>
      </c>
      <c r="K18" s="47"/>
      <c r="L18" s="47"/>
      <c r="M18" s="47"/>
      <c r="N18" s="47"/>
    </row>
    <row r="19" spans="1:14" x14ac:dyDescent="0.2">
      <c r="A19" s="48" t="s">
        <v>20</v>
      </c>
      <c r="B19" s="48">
        <v>18</v>
      </c>
      <c r="C19" s="48" t="s">
        <v>47</v>
      </c>
      <c r="D19" s="48">
        <v>1.4421364985163201</v>
      </c>
    </row>
    <row r="20" spans="1:14" x14ac:dyDescent="0.2">
      <c r="A20" s="48" t="s">
        <v>20</v>
      </c>
      <c r="B20" s="48">
        <v>18</v>
      </c>
      <c r="C20" s="48" t="s">
        <v>47</v>
      </c>
      <c r="D20" s="48">
        <v>5.4135338345864641</v>
      </c>
    </row>
    <row r="21" spans="1:14" x14ac:dyDescent="0.2">
      <c r="A21" s="48" t="s">
        <v>20</v>
      </c>
      <c r="B21" s="48">
        <v>18</v>
      </c>
      <c r="C21" s="48" t="s">
        <v>47</v>
      </c>
      <c r="D21" s="48">
        <v>5.2834821428571423</v>
      </c>
    </row>
    <row r="22" spans="1:14" x14ac:dyDescent="0.2">
      <c r="A22" s="48" t="s">
        <v>9</v>
      </c>
      <c r="B22" s="48">
        <v>3</v>
      </c>
      <c r="C22" s="48" t="s">
        <v>46</v>
      </c>
      <c r="D22" s="47">
        <v>1.64</v>
      </c>
    </row>
    <row r="23" spans="1:14" x14ac:dyDescent="0.2">
      <c r="A23" s="48" t="s">
        <v>9</v>
      </c>
      <c r="B23" s="48">
        <v>3</v>
      </c>
      <c r="C23" s="48" t="s">
        <v>46</v>
      </c>
      <c r="D23" s="47">
        <v>1.48</v>
      </c>
    </row>
    <row r="24" spans="1:14" x14ac:dyDescent="0.2">
      <c r="A24" s="48" t="s">
        <v>9</v>
      </c>
      <c r="B24" s="48">
        <v>3</v>
      </c>
      <c r="C24" s="48" t="s">
        <v>46</v>
      </c>
      <c r="D24" s="47">
        <v>1.98</v>
      </c>
    </row>
    <row r="25" spans="1:14" x14ac:dyDescent="0.2">
      <c r="A25" s="48" t="s">
        <v>9</v>
      </c>
      <c r="B25" s="48">
        <v>3</v>
      </c>
      <c r="C25" s="48" t="s">
        <v>46</v>
      </c>
      <c r="D25" s="47">
        <v>2.16</v>
      </c>
    </row>
    <row r="26" spans="1:14" x14ac:dyDescent="0.2">
      <c r="A26" s="48" t="s">
        <v>9</v>
      </c>
      <c r="B26" s="48">
        <v>3</v>
      </c>
      <c r="C26" s="48" t="s">
        <v>46</v>
      </c>
      <c r="D26" s="47">
        <v>2.13</v>
      </c>
    </row>
    <row r="27" spans="1:14" x14ac:dyDescent="0.2">
      <c r="A27" s="48" t="s">
        <v>9</v>
      </c>
      <c r="B27" s="48">
        <v>3</v>
      </c>
      <c r="C27" s="48" t="s">
        <v>46</v>
      </c>
      <c r="D27" s="47">
        <v>2.46</v>
      </c>
    </row>
    <row r="28" spans="1:14" x14ac:dyDescent="0.2">
      <c r="A28" s="48" t="s">
        <v>9</v>
      </c>
      <c r="B28" s="48">
        <v>3</v>
      </c>
      <c r="C28" s="48" t="s">
        <v>46</v>
      </c>
      <c r="D28" s="47">
        <v>1.32</v>
      </c>
    </row>
    <row r="29" spans="1:14" x14ac:dyDescent="0.2">
      <c r="A29" s="48" t="s">
        <v>9</v>
      </c>
      <c r="B29" s="48">
        <v>3</v>
      </c>
      <c r="C29" s="48" t="s">
        <v>47</v>
      </c>
      <c r="D29" s="47">
        <v>1.25</v>
      </c>
    </row>
    <row r="30" spans="1:14" x14ac:dyDescent="0.2">
      <c r="A30" s="48" t="s">
        <v>9</v>
      </c>
      <c r="B30" s="48">
        <v>3</v>
      </c>
      <c r="C30" s="48" t="s">
        <v>47</v>
      </c>
      <c r="D30" s="47">
        <v>2.71</v>
      </c>
    </row>
    <row r="31" spans="1:14" x14ac:dyDescent="0.2">
      <c r="A31" s="48" t="s">
        <v>9</v>
      </c>
      <c r="B31" s="48">
        <v>3</v>
      </c>
      <c r="C31" s="48" t="s">
        <v>47</v>
      </c>
      <c r="D31" s="47">
        <v>1.7</v>
      </c>
    </row>
    <row r="32" spans="1:14" x14ac:dyDescent="0.2">
      <c r="A32" s="48" t="s">
        <v>9</v>
      </c>
      <c r="B32" s="48">
        <v>3</v>
      </c>
      <c r="C32" s="48" t="s">
        <v>47</v>
      </c>
      <c r="D32" s="47">
        <v>1.55</v>
      </c>
    </row>
    <row r="33" spans="1:4" x14ac:dyDescent="0.2">
      <c r="A33" s="48" t="s">
        <v>9</v>
      </c>
      <c r="B33" s="48">
        <v>3</v>
      </c>
      <c r="C33" s="48" t="s">
        <v>47</v>
      </c>
      <c r="D33" s="47">
        <v>1.19</v>
      </c>
    </row>
    <row r="34" spans="1:4" x14ac:dyDescent="0.2">
      <c r="A34" s="48" t="s">
        <v>9</v>
      </c>
      <c r="B34" s="48">
        <v>3</v>
      </c>
      <c r="C34" s="48" t="s">
        <v>47</v>
      </c>
      <c r="D34" s="47">
        <v>1.46</v>
      </c>
    </row>
    <row r="35" spans="1:4" x14ac:dyDescent="0.2">
      <c r="A35" s="48" t="s">
        <v>9</v>
      </c>
      <c r="B35" s="48">
        <v>3</v>
      </c>
      <c r="C35" s="48" t="s">
        <v>47</v>
      </c>
      <c r="D35" s="47">
        <v>1.05</v>
      </c>
    </row>
    <row r="36" spans="1:4" x14ac:dyDescent="0.2">
      <c r="A36" s="48" t="s">
        <v>9</v>
      </c>
      <c r="B36" s="48">
        <v>18</v>
      </c>
      <c r="C36" s="48" t="s">
        <v>46</v>
      </c>
      <c r="D36" s="47">
        <v>1.22</v>
      </c>
    </row>
    <row r="37" spans="1:4" x14ac:dyDescent="0.2">
      <c r="A37" s="48" t="s">
        <v>9</v>
      </c>
      <c r="B37" s="48">
        <v>18</v>
      </c>
      <c r="C37" s="48" t="s">
        <v>46</v>
      </c>
      <c r="D37" s="47">
        <v>3.63</v>
      </c>
    </row>
    <row r="38" spans="1:4" x14ac:dyDescent="0.2">
      <c r="A38" s="48" t="s">
        <v>9</v>
      </c>
      <c r="B38" s="48">
        <v>18</v>
      </c>
      <c r="C38" s="48" t="s">
        <v>46</v>
      </c>
      <c r="D38" s="47">
        <v>3.44</v>
      </c>
    </row>
    <row r="39" spans="1:4" x14ac:dyDescent="0.2">
      <c r="A39" s="48" t="s">
        <v>9</v>
      </c>
      <c r="B39" s="48">
        <v>18</v>
      </c>
      <c r="C39" s="48" t="s">
        <v>46</v>
      </c>
      <c r="D39" s="47">
        <v>3.91</v>
      </c>
    </row>
    <row r="40" spans="1:4" x14ac:dyDescent="0.2">
      <c r="A40" s="48" t="s">
        <v>9</v>
      </c>
      <c r="B40" s="48">
        <v>18</v>
      </c>
      <c r="C40" s="48" t="s">
        <v>46</v>
      </c>
      <c r="D40" s="47">
        <v>2.5499999999999998</v>
      </c>
    </row>
    <row r="41" spans="1:4" x14ac:dyDescent="0.2">
      <c r="A41" s="48" t="s">
        <v>9</v>
      </c>
      <c r="B41" s="48">
        <v>18</v>
      </c>
      <c r="C41" s="48" t="s">
        <v>46</v>
      </c>
      <c r="D41" s="47">
        <v>3.27</v>
      </c>
    </row>
    <row r="42" spans="1:4" x14ac:dyDescent="0.2">
      <c r="A42" s="48" t="s">
        <v>9</v>
      </c>
      <c r="B42" s="48">
        <v>18</v>
      </c>
      <c r="C42" s="48" t="s">
        <v>46</v>
      </c>
      <c r="D42" s="47">
        <v>4.83</v>
      </c>
    </row>
    <row r="43" spans="1:4" x14ac:dyDescent="0.2">
      <c r="A43" s="48" t="s">
        <v>9</v>
      </c>
      <c r="B43" s="48">
        <v>18</v>
      </c>
      <c r="C43" s="48" t="s">
        <v>47</v>
      </c>
      <c r="D43" s="47">
        <v>1.46</v>
      </c>
    </row>
    <row r="44" spans="1:4" x14ac:dyDescent="0.2">
      <c r="A44" s="48" t="s">
        <v>9</v>
      </c>
      <c r="B44" s="48">
        <v>18</v>
      </c>
      <c r="C44" s="48" t="s">
        <v>47</v>
      </c>
      <c r="D44" s="47">
        <v>1.78</v>
      </c>
    </row>
    <row r="45" spans="1:4" x14ac:dyDescent="0.2">
      <c r="A45" s="48" t="s">
        <v>9</v>
      </c>
      <c r="B45" s="48">
        <v>18</v>
      </c>
      <c r="C45" s="48" t="s">
        <v>47</v>
      </c>
      <c r="D45" s="47">
        <v>1.92</v>
      </c>
    </row>
    <row r="46" spans="1:4" x14ac:dyDescent="0.2">
      <c r="A46" s="48" t="s">
        <v>9</v>
      </c>
      <c r="B46" s="48">
        <v>18</v>
      </c>
      <c r="C46" s="48" t="s">
        <v>47</v>
      </c>
      <c r="D46" s="47">
        <v>1.07</v>
      </c>
    </row>
    <row r="47" spans="1:4" x14ac:dyDescent="0.2">
      <c r="A47" s="48" t="s">
        <v>9</v>
      </c>
      <c r="B47" s="48">
        <v>18</v>
      </c>
      <c r="C47" s="48" t="s">
        <v>47</v>
      </c>
      <c r="D47" s="47">
        <v>0.83</v>
      </c>
    </row>
    <row r="48" spans="1:4" x14ac:dyDescent="0.2">
      <c r="A48" s="48" t="s">
        <v>9</v>
      </c>
      <c r="B48" s="48">
        <v>18</v>
      </c>
      <c r="C48" s="48" t="s">
        <v>47</v>
      </c>
      <c r="D48" s="47">
        <v>2.21</v>
      </c>
    </row>
    <row r="49" spans="1:4" x14ac:dyDescent="0.2">
      <c r="A49" s="48" t="s">
        <v>31</v>
      </c>
      <c r="B49" s="48">
        <v>3</v>
      </c>
      <c r="C49" s="48" t="s">
        <v>46</v>
      </c>
      <c r="D49" s="48">
        <v>1.514792899408284</v>
      </c>
    </row>
    <row r="50" spans="1:4" x14ac:dyDescent="0.2">
      <c r="A50" s="48" t="s">
        <v>31</v>
      </c>
      <c r="B50" s="48">
        <v>3</v>
      </c>
      <c r="C50" s="48" t="s">
        <v>46</v>
      </c>
      <c r="D50" s="48">
        <v>3.3538461538461539</v>
      </c>
    </row>
    <row r="51" spans="1:4" x14ac:dyDescent="0.2">
      <c r="A51" s="48" t="s">
        <v>31</v>
      </c>
      <c r="B51" s="48">
        <v>3</v>
      </c>
      <c r="C51" s="48" t="s">
        <v>46</v>
      </c>
      <c r="D51" s="48">
        <v>3.3684210526315788</v>
      </c>
    </row>
    <row r="52" spans="1:4" x14ac:dyDescent="0.2">
      <c r="A52" s="48" t="s">
        <v>31</v>
      </c>
      <c r="B52" s="48">
        <v>3</v>
      </c>
      <c r="C52" s="48" t="s">
        <v>47</v>
      </c>
      <c r="D52" s="48">
        <v>1.5354889589905365</v>
      </c>
    </row>
    <row r="53" spans="1:4" x14ac:dyDescent="0.2">
      <c r="A53" s="48" t="s">
        <v>31</v>
      </c>
      <c r="B53" s="48">
        <v>3</v>
      </c>
      <c r="C53" s="48" t="s">
        <v>47</v>
      </c>
      <c r="D53" s="48">
        <v>7.6607142857142847</v>
      </c>
    </row>
    <row r="54" spans="1:4" x14ac:dyDescent="0.2">
      <c r="A54" s="48" t="s">
        <v>31</v>
      </c>
      <c r="B54" s="48">
        <v>3</v>
      </c>
      <c r="C54" s="48" t="s">
        <v>47</v>
      </c>
      <c r="D54" s="48">
        <v>5.71875</v>
      </c>
    </row>
    <row r="55" spans="1:4" x14ac:dyDescent="0.2">
      <c r="A55" s="48" t="s">
        <v>31</v>
      </c>
      <c r="B55" s="48">
        <v>18</v>
      </c>
      <c r="C55" s="48" t="s">
        <v>46</v>
      </c>
      <c r="D55" s="48">
        <v>2.6061946902654864</v>
      </c>
    </row>
    <row r="56" spans="1:4" x14ac:dyDescent="0.2">
      <c r="A56" s="48" t="s">
        <v>31</v>
      </c>
      <c r="B56" s="48">
        <v>18</v>
      </c>
      <c r="C56" s="48" t="s">
        <v>46</v>
      </c>
      <c r="D56" s="48">
        <v>8.2767857142857153</v>
      </c>
    </row>
    <row r="57" spans="1:4" x14ac:dyDescent="0.2">
      <c r="A57" s="48" t="s">
        <v>31</v>
      </c>
      <c r="B57" s="48">
        <v>18</v>
      </c>
      <c r="C57" s="48" t="s">
        <v>46</v>
      </c>
      <c r="D57" s="48">
        <v>7.45</v>
      </c>
    </row>
    <row r="58" spans="1:4" x14ac:dyDescent="0.2">
      <c r="A58" s="48" t="s">
        <v>31</v>
      </c>
      <c r="B58" s="48">
        <v>18</v>
      </c>
      <c r="C58" s="48" t="s">
        <v>47</v>
      </c>
      <c r="D58" s="48">
        <v>1.5790059347181007</v>
      </c>
    </row>
    <row r="59" spans="1:4" x14ac:dyDescent="0.2">
      <c r="A59" s="48" t="s">
        <v>31</v>
      </c>
      <c r="B59" s="48">
        <v>18</v>
      </c>
      <c r="C59" s="48" t="s">
        <v>47</v>
      </c>
      <c r="D59" s="48">
        <v>5.0131578947368416</v>
      </c>
    </row>
    <row r="60" spans="1:4" x14ac:dyDescent="0.2">
      <c r="A60" s="48" t="s">
        <v>31</v>
      </c>
      <c r="B60" s="48">
        <v>18</v>
      </c>
      <c r="C60" s="48" t="s">
        <v>47</v>
      </c>
      <c r="D60" s="48">
        <v>3.7968749999999996</v>
      </c>
    </row>
    <row r="61" spans="1:4" x14ac:dyDescent="0.2">
      <c r="A61" s="48"/>
      <c r="B61" s="48"/>
      <c r="C61" s="48"/>
      <c r="D61" s="48"/>
    </row>
    <row r="62" spans="1:4" x14ac:dyDescent="0.2">
      <c r="A62" s="48"/>
      <c r="B62" s="48"/>
      <c r="C62" s="48"/>
      <c r="D62" s="48"/>
    </row>
    <row r="63" spans="1:4" x14ac:dyDescent="0.2">
      <c r="A63" s="48"/>
      <c r="B63" s="48"/>
      <c r="C63" s="48"/>
      <c r="D63" s="48"/>
    </row>
    <row r="64" spans="1:4" x14ac:dyDescent="0.2">
      <c r="A64" s="48"/>
      <c r="B64" s="48"/>
      <c r="C64" s="48"/>
      <c r="D64" s="48"/>
    </row>
    <row r="65" spans="1:4" x14ac:dyDescent="0.2">
      <c r="A65" s="48"/>
      <c r="B65" s="48"/>
      <c r="C65" s="48"/>
      <c r="D65" s="48"/>
    </row>
    <row r="66" spans="1:4" x14ac:dyDescent="0.2">
      <c r="A66" s="48"/>
      <c r="B66" s="48"/>
      <c r="C66" s="48"/>
      <c r="D66" s="48"/>
    </row>
    <row r="67" spans="1:4" x14ac:dyDescent="0.2">
      <c r="A67" s="48"/>
      <c r="B67" s="48"/>
      <c r="C67" s="48"/>
      <c r="D67" s="48"/>
    </row>
    <row r="68" spans="1:4" x14ac:dyDescent="0.2">
      <c r="A68" s="48"/>
      <c r="B68" s="48"/>
      <c r="C68" s="48"/>
      <c r="D68" s="48"/>
    </row>
    <row r="69" spans="1:4" x14ac:dyDescent="0.2">
      <c r="A69" s="48"/>
      <c r="B69" s="48"/>
      <c r="C69" s="48"/>
      <c r="D69" s="48"/>
    </row>
    <row r="70" spans="1:4" x14ac:dyDescent="0.2">
      <c r="A70" s="48"/>
      <c r="B70" s="48"/>
      <c r="C70" s="48"/>
      <c r="D70" s="48"/>
    </row>
    <row r="71" spans="1:4" x14ac:dyDescent="0.2">
      <c r="A71" s="48"/>
      <c r="B71" s="48"/>
      <c r="C71" s="48"/>
      <c r="D71" s="48"/>
    </row>
    <row r="72" spans="1:4" x14ac:dyDescent="0.2">
      <c r="A72" s="48"/>
      <c r="B72" s="48"/>
      <c r="C72" s="48"/>
      <c r="D72" s="48"/>
    </row>
    <row r="73" spans="1:4" x14ac:dyDescent="0.2">
      <c r="A73" s="48"/>
      <c r="B73" s="48"/>
      <c r="C73" s="48"/>
      <c r="D73" s="48"/>
    </row>
    <row r="74" spans="1:4" x14ac:dyDescent="0.2">
      <c r="A74" s="48"/>
      <c r="B74" s="48"/>
      <c r="C74" s="48"/>
      <c r="D74" s="48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PlotReady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Hasham</dc:creator>
  <cp:lastModifiedBy>Microsoft Office User</cp:lastModifiedBy>
  <dcterms:created xsi:type="dcterms:W3CDTF">2021-04-27T15:13:27Z</dcterms:created>
  <dcterms:modified xsi:type="dcterms:W3CDTF">2021-05-16T09:35:32Z</dcterms:modified>
</cp:coreProperties>
</file>