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o1214/Dropbox/_Clinical_Study/2020_ARDS_SRMA/ARDS_論文_2021/_CMAJ_ARDS_原稿_投稿_SY/"/>
    </mc:Choice>
  </mc:AlternateContent>
  <xr:revisionPtr revIDLastSave="0" documentId="13_ncr:1_{7CCFEBA1-355E-E74F-BFFF-80E343C25CF0}" xr6:coauthVersionLast="47" xr6:coauthVersionMax="47" xr10:uidLastSave="{00000000-0000-0000-0000-000000000000}"/>
  <bookViews>
    <workbookView xWindow="1060" yWindow="460" windowWidth="28800" windowHeight="16440" xr2:uid="{F5E8DE6D-9BF0-E549-92B3-C7FC7FAF7016}"/>
  </bookViews>
  <sheets>
    <sheet name="Sheet2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2" l="1"/>
  <c r="L36" i="2"/>
  <c r="L37" i="2"/>
  <c r="L38" i="2"/>
  <c r="L39" i="2"/>
  <c r="L43" i="2" l="1"/>
</calcChain>
</file>

<file path=xl/sharedStrings.xml><?xml version="1.0" encoding="utf-8"?>
<sst xmlns="http://schemas.openxmlformats.org/spreadsheetml/2006/main" count="390" uniqueCount="147">
  <si>
    <t>Author</t>
  </si>
  <si>
    <t>Year of publication</t>
    <phoneticPr fontId="1"/>
  </si>
  <si>
    <t>Number of Patients</t>
    <phoneticPr fontId="1"/>
  </si>
  <si>
    <t>PMID</t>
    <phoneticPr fontId="1"/>
  </si>
  <si>
    <t>cohort study</t>
  </si>
  <si>
    <t>USA</t>
    <phoneticPr fontId="1"/>
  </si>
  <si>
    <t>Spain</t>
    <phoneticPr fontId="1"/>
  </si>
  <si>
    <t>Canada, Australia, Saudi Arabia.</t>
    <phoneticPr fontId="1"/>
  </si>
  <si>
    <t>Suchyta</t>
    <phoneticPr fontId="1"/>
  </si>
  <si>
    <t>Knaus</t>
    <phoneticPr fontId="1"/>
  </si>
  <si>
    <t>Country</t>
    <phoneticPr fontId="3"/>
  </si>
  <si>
    <t>Reference and outcomes</t>
    <phoneticPr fontId="1"/>
  </si>
  <si>
    <t>Europe, North America, Australia, Tasmania etc</t>
    <phoneticPr fontId="1"/>
  </si>
  <si>
    <t>France</t>
    <phoneticPr fontId="1"/>
  </si>
  <si>
    <t>South Korea</t>
    <phoneticPr fontId="1"/>
  </si>
  <si>
    <t>India</t>
    <phoneticPr fontId="1"/>
  </si>
  <si>
    <t>ICU mortality</t>
    <phoneticPr fontId="1"/>
  </si>
  <si>
    <t>Multi-national</t>
    <phoneticPr fontId="1"/>
  </si>
  <si>
    <t>hospital mortality</t>
    <phoneticPr fontId="1"/>
  </si>
  <si>
    <t>Taiwan</t>
    <phoneticPr fontId="1"/>
  </si>
  <si>
    <t>N/A</t>
    <phoneticPr fontId="1"/>
  </si>
  <si>
    <t xml:space="preserve">Kallet </t>
  </si>
  <si>
    <t xml:space="preserve">
hospital mortality</t>
    <phoneticPr fontId="1"/>
  </si>
  <si>
    <t>Age NIV 68 (54 to 78), Invasive-MV 63 (50 to 73), MalewithNIV 257(58.9%),  Invasive MV 2377(84.5%)</t>
  </si>
  <si>
    <t>Japan</t>
    <phoneticPr fontId="1"/>
  </si>
  <si>
    <t>59.8±14.6</t>
    <phoneticPr fontId="1"/>
  </si>
  <si>
    <t>China</t>
    <phoneticPr fontId="1"/>
  </si>
  <si>
    <r>
      <t>a </t>
    </r>
    <r>
      <rPr>
        <sz val="12"/>
        <color rgb="FF000000"/>
        <rFont val="Times New Roman"/>
        <family val="1"/>
      </rPr>
      <t>randomized controlled trial</t>
    </r>
    <phoneticPr fontId="1"/>
  </si>
  <si>
    <t>Villar</t>
    <phoneticPr fontId="1"/>
  </si>
  <si>
    <t>Cooke</t>
    <phoneticPr fontId="1"/>
  </si>
  <si>
    <t>58±19</t>
    <phoneticPr fontId="1"/>
  </si>
  <si>
    <t>Study design</t>
    <phoneticPr fontId="1"/>
  </si>
  <si>
    <t xml:space="preserve"> Ranieri</t>
    <phoneticPr fontId="1"/>
  </si>
  <si>
    <t>Choi</t>
    <phoneticPr fontId="1"/>
  </si>
  <si>
    <t>Hernu</t>
    <phoneticPr fontId="1"/>
  </si>
  <si>
    <t xml:space="preserve"> Bhadade</t>
    <phoneticPr fontId="1"/>
  </si>
  <si>
    <t xml:space="preserve"> Laffey</t>
    <phoneticPr fontId="1"/>
  </si>
  <si>
    <t xml:space="preserve"> Bos</t>
    <phoneticPr fontId="1"/>
  </si>
  <si>
    <t xml:space="preserve"> Lai</t>
    <phoneticPr fontId="1"/>
  </si>
  <si>
    <t>Des Prez</t>
    <phoneticPr fontId="1"/>
  </si>
  <si>
    <t>Bellani</t>
    <phoneticPr fontId="1"/>
  </si>
  <si>
    <t>Kamo</t>
    <phoneticPr fontId="1"/>
  </si>
  <si>
    <t>Chan</t>
    <phoneticPr fontId="1"/>
  </si>
  <si>
    <t>Fujishima</t>
    <phoneticPr fontId="1"/>
  </si>
  <si>
    <t xml:space="preserve">Index test
</t>
    <phoneticPr fontId="3"/>
  </si>
  <si>
    <t>Britos</t>
    <phoneticPr fontId="1"/>
  </si>
  <si>
    <t>51±18</t>
    <phoneticPr fontId="1"/>
  </si>
  <si>
    <t>Chen</t>
    <phoneticPr fontId="1"/>
  </si>
  <si>
    <t>Berlin Definition</t>
    <phoneticPr fontId="1"/>
  </si>
  <si>
    <t>YES</t>
    <phoneticPr fontId="1"/>
  </si>
  <si>
    <t>NO</t>
    <phoneticPr fontId="1"/>
  </si>
  <si>
    <t>Germany</t>
    <phoneticPr fontId="1"/>
  </si>
  <si>
    <t>Balzer</t>
    <phoneticPr fontId="1"/>
  </si>
  <si>
    <t>one day after the day of the diagnosis of ARDS</t>
    <phoneticPr fontId="1"/>
  </si>
  <si>
    <t>Shen</t>
    <phoneticPr fontId="1"/>
  </si>
  <si>
    <t>Chinh</t>
    <phoneticPr fontId="1"/>
  </si>
  <si>
    <t>Vietonam</t>
    <phoneticPr fontId="1"/>
  </si>
  <si>
    <t>Day of the diagnosis of ARDS</t>
  </si>
  <si>
    <t>Day of the diagnosis of ARDS</t>
    <phoneticPr fontId="1"/>
  </si>
  <si>
    <t>Cut off values of the index test</t>
    <phoneticPr fontId="1"/>
  </si>
  <si>
    <t>1-106, 106-142, 142-180,  180-250</t>
    <phoneticPr fontId="1"/>
  </si>
  <si>
    <t>≦ 150 </t>
    <phoneticPr fontId="1"/>
  </si>
  <si>
    <t>≦105, 106-174, 173≦</t>
    <phoneticPr fontId="1"/>
  </si>
  <si>
    <t>&lt; 200 , 201-300 , 300&lt;</t>
    <phoneticPr fontId="1"/>
  </si>
  <si>
    <t>Ages(years±SD or mean (IQR))</t>
    <phoneticPr fontId="1"/>
  </si>
  <si>
    <t>Meade</t>
    <phoneticPr fontId="1"/>
  </si>
  <si>
    <t>54.5±16.5 and 56.9±16.5</t>
    <phoneticPr fontId="1"/>
  </si>
  <si>
    <r>
      <rPr>
        <sz val="12"/>
        <color theme="1"/>
        <rFont val="Clearface"/>
      </rPr>
      <t>≦</t>
    </r>
    <r>
      <rPr>
        <sz val="12"/>
        <color theme="1"/>
        <rFont val="Times New Roman"/>
        <family val="1"/>
      </rPr>
      <t>100, 100&lt;</t>
    </r>
    <phoneticPr fontId="1"/>
  </si>
  <si>
    <t>51±17</t>
    <phoneticPr fontId="1"/>
  </si>
  <si>
    <t>LUNG SAFE STUDY</t>
    <phoneticPr fontId="1"/>
  </si>
  <si>
    <t>47.5±16.6</t>
    <phoneticPr fontId="1"/>
  </si>
  <si>
    <t>62.7±16.5</t>
    <phoneticPr fontId="1"/>
  </si>
  <si>
    <t xml:space="preserve">Neuschwander </t>
    <phoneticPr fontId="1"/>
  </si>
  <si>
    <t>pneumonia, sepsis, aspiration, trauma, others</t>
    <phoneticPr fontId="1"/>
  </si>
  <si>
    <t>69±18</t>
    <phoneticPr fontId="1"/>
  </si>
  <si>
    <t>cancer patients</t>
    <phoneticPr fontId="1"/>
  </si>
  <si>
    <t xml:space="preserve">
Nonpulmonary sepsis (20), Pneumonia (14), Severe traumatic injuries (49), Aspiration (11), Multiple transfusions (2), Other (4)</t>
    <phoneticPr fontId="1"/>
  </si>
  <si>
    <t>LUNG SAFE study</t>
    <phoneticPr fontId="1"/>
  </si>
  <si>
    <t>N/A for all patients</t>
    <phoneticPr fontId="1"/>
  </si>
  <si>
    <t>Most frequent etiology or underlying disease of ARDS (%)</t>
    <phoneticPr fontId="1"/>
  </si>
  <si>
    <t>complicated influenza infection (100)</t>
    <phoneticPr fontId="1"/>
  </si>
  <si>
    <t xml:space="preserve"> 47(32-60), 56(42-67) for survivers and non-survivers, respectively</t>
    <phoneticPr fontId="1"/>
  </si>
  <si>
    <t>Table1. Characteristics of included studies</t>
    <phoneticPr fontId="1"/>
  </si>
  <si>
    <t>54.24 ± 16.35</t>
    <phoneticPr fontId="1"/>
  </si>
  <si>
    <t>sepsis (N/A), trauma (N/A)</t>
    <phoneticPr fontId="1"/>
  </si>
  <si>
    <t>Pneumonia (68), non-pulmonary sepsis (2), aspiration (3), major trauma (0), pulmonary contusion (3) inhalation injury (14), severe burns (1), non-cardiogenic shock (14), drug overdose or addiction (11)</t>
    <phoneticPr fontId="1"/>
  </si>
  <si>
    <t>Pneumonia (62), non-pulmonary sepsis (18), pancreatitis (7), trauma (3), aspiration (1), others (6)</t>
    <phoneticPr fontId="1"/>
  </si>
  <si>
    <t>pneumonia (37), aspiration (28), sepsis (6)</t>
    <phoneticPr fontId="1"/>
  </si>
  <si>
    <t>73.0 (60.0 – 78.0)</t>
    <phoneticPr fontId="1"/>
  </si>
  <si>
    <t>54 (35-66)</t>
    <phoneticPr fontId="1"/>
  </si>
  <si>
    <t>24h after the day of the diagnosis of ARDS</t>
    <phoneticPr fontId="1"/>
  </si>
  <si>
    <t>24 hours after day of the diagnosis of ARDS</t>
    <phoneticPr fontId="1"/>
  </si>
  <si>
    <t>3 days after the diagnosis of ARDS</t>
    <phoneticPr fontId="1"/>
  </si>
  <si>
    <t>60 (48–72) , 64 (54–74), 59 (46–70) for mild, moderate and severe group,  respectively</t>
    <phoneticPr fontId="1"/>
  </si>
  <si>
    <t>56 (40–73)</t>
    <phoneticPr fontId="1"/>
  </si>
  <si>
    <t>56±17 and 57±16 for derivation cohort and validation cohort, respectively</t>
    <phoneticPr fontId="1"/>
  </si>
  <si>
    <t>50 (37-61)</t>
    <phoneticPr fontId="1"/>
  </si>
  <si>
    <t>48±16 and 56±17 for survivers and non-survivers, respectively</t>
    <phoneticPr fontId="1"/>
  </si>
  <si>
    <t xml:space="preserve"> 61.7±15.1and 68.9±16.6 for survivers and non-survivers, respectively</t>
    <phoneticPr fontId="1"/>
  </si>
  <si>
    <t>58.5±15.4 and 63.1±12.7 for survivers and non-survivers, respectively</t>
    <phoneticPr fontId="1"/>
  </si>
  <si>
    <t>Infection/sepsis (38), abdomen surgery (12), trauma (9), aortic aneurysm (8), thoracic surgery (6), neurolgical disease (5), post-cardiac arrest (4), respiratory arrest (3), renal surgery (2), pancreatitis (1), pulmonary embolism (1), drug overdose (1) and others (9)</t>
    <phoneticPr fontId="1"/>
  </si>
  <si>
    <t>pneumonia(N/A), sepsis(N/A), trauma(N/A), others(N/A)</t>
    <phoneticPr fontId="1"/>
  </si>
  <si>
    <t>Pulmonary (54.7), nonpulmonary (45.3), pnuemoniae (27), aspiration (16.5), chest trauma (11.8), inhalation (0), sepsis (28.8), multiple trauma (17.6), pancreatitis (6.5) and overdose/poisoning (0.6)</t>
    <phoneticPr fontId="1"/>
  </si>
  <si>
    <t>sepsis (47.0), pneumoniae (44.7), gastric aspiration (19.4), multiple ransfusion (8.6), prolonged shock (6.0), pulmonary contusion (4.9), multiple major fractures (4.9), acute pancreatitis (4.8), drug overdose (4.0), p jiroveci (2.7), burn injury (2.1) and inhalation injury (1.0)</t>
    <phoneticPr fontId="1"/>
  </si>
  <si>
    <t>severe sepsis (79), trauma (3.5) and other (17) for dead and severe sepsis (68), trauma (7.3) and other (25) for alive</t>
    <phoneticPr fontId="1"/>
  </si>
  <si>
    <t xml:space="preserve"> pneumonia (41), sepsis (24), aspiration (15), trauma (9), and other causes (11)</t>
    <phoneticPr fontId="1"/>
  </si>
  <si>
    <t>Pulmonary (50.7), nonpulmonary (49.3),  sepsis (32.3), bacterial pnuemoniae (33.7), multiple trauma (11.7), aspiration (10.3), others (10)</t>
    <phoneticPr fontId="1"/>
  </si>
  <si>
    <t>Aspiration (13.3), sepsis (44.9), pnuemonia (24.1), acute abdomen (1.9), chemotherapy (13.3), immunosuppressive condition (5.1), prior steroid therapy (3.2)</t>
    <phoneticPr fontId="1"/>
  </si>
  <si>
    <t>Malaria (26.72), pneumonia (19.82), sepsis (17.2), dengue  (12.96), undiagnosed fever  (11.1), leptospirosis (6.03), pancreatitis (2.58), H1N1 infection (1.72), urinary tract infection (UTI) (0.86%) and UTI with pyelonephritis and dengue  (0.86 )</t>
    <phoneticPr fontId="1"/>
  </si>
  <si>
    <t>28-day mortality</t>
    <phoneticPr fontId="1"/>
  </si>
  <si>
    <t>ICU mortality</t>
  </si>
  <si>
    <t>60-day mortality</t>
    <phoneticPr fontId="1"/>
  </si>
  <si>
    <t>ICU or hospital discharge, or at day 90, whichever occurred.</t>
    <phoneticPr fontId="1"/>
  </si>
  <si>
    <t xml:space="preserve">All-cause, ICU, hospital mortality </t>
    <phoneticPr fontId="1"/>
  </si>
  <si>
    <t>30-day mortality</t>
    <phoneticPr fontId="1"/>
  </si>
  <si>
    <t>hospital mortality, 30-day mortality</t>
    <phoneticPr fontId="1"/>
  </si>
  <si>
    <t>30-day mortality, 100day mortality</t>
    <phoneticPr fontId="1"/>
  </si>
  <si>
    <t>Chawla</t>
    <phoneticPr fontId="1"/>
  </si>
  <si>
    <t>Song</t>
    <phoneticPr fontId="1"/>
  </si>
  <si>
    <t>Sepsis (82), Pneumonia (87), Aspration (55), Other (10)</t>
    <phoneticPr fontId="1"/>
  </si>
  <si>
    <t xml:space="preserve">Pnuemonia (57.9), extrapulmonary sepsis (17.3), aspiration (15.6), trauma (4.5), inhalation (2.86), pancreatitis (2.06), pulmonary contusion (3.37), burn (0.34), pulmonary vasculitis (1.35), non-cardiogenic shock (8.37), drowning (0.08), drug overdose (2.06), blood transfusion (4.33), others (2.90) </t>
    <phoneticPr fontId="1"/>
  </si>
  <si>
    <t>Pulmonary (58.8), extrapulmonary (32.9), both (8.2)</t>
    <phoneticPr fontId="1"/>
  </si>
  <si>
    <t>Pneumonia (43.0), sepsis (30.7), aspiration (9.7) and trauma (10.0) for deriblation cochort, pneumonia (45.3), sepsis (32.3), aspiration (9.3) and trauma (5.7) for validation cohort</t>
    <phoneticPr fontId="1"/>
  </si>
  <si>
    <t>Pnuemonia (61.3), aspiration (9.3), other pumonary (0.7), sepsis (62.9), trauma (12.1), pancreatitis (1.8) and other non pulmonary (10.5)</t>
    <phoneticPr fontId="1"/>
  </si>
  <si>
    <t xml:space="preserve">Pnuemonia (54.7), immuninsufficiency (15.1), acute on chronic (12.4), trauma (6.6), sepsis of extrapumonary origin (6.1) and other (5.0) </t>
    <phoneticPr fontId="1"/>
  </si>
  <si>
    <t>Pnuemonia (70.6), sepsis other than lung infection (20.2), trandfusion-ralated acute lung injury (4.2), lung contusion (2.5), pancreatitis (1.3), nuerogenic pulmonary edema (0.8) and aspuration pnuemonitis (0.4)</t>
    <phoneticPr fontId="1"/>
  </si>
  <si>
    <t>Comment</t>
    <phoneticPr fontId="1"/>
  </si>
  <si>
    <t xml:space="preserve">† Defined as the studies adhered to Standards for Reporting of Diagnostic accuracy (STARD) statement or  Transparent reporting of a multivariable prediction model for individual prognosis or diagnosis（TRIPOD) statement. PMID, ; SD ,; IQR, ; ARDS, ; N/A,  ICU, ; NIV, .  </t>
    <phoneticPr fontId="1"/>
  </si>
  <si>
    <t xml:space="preserve">NO </t>
    <phoneticPr fontId="1"/>
  </si>
  <si>
    <t xml:space="preserve">Day of the diagnosis of ARDS </t>
    <phoneticPr fontId="1"/>
  </si>
  <si>
    <t>Mortality</t>
    <phoneticPr fontId="1"/>
  </si>
  <si>
    <t>other</t>
    <phoneticPr fontId="1"/>
  </si>
  <si>
    <t>inhospital</t>
    <phoneticPr fontId="1"/>
  </si>
  <si>
    <t>ICU</t>
    <phoneticPr fontId="1"/>
  </si>
  <si>
    <t>mortality</t>
    <phoneticPr fontId="1"/>
  </si>
  <si>
    <t>DesPrez</t>
    <phoneticPr fontId="1"/>
  </si>
  <si>
    <t>54±10 for PaO2/FIO2 ≦105 in 1987-1990, 50±11, 52±10, 51±10, for ≦105, 106-174 and 173≦ respectively.</t>
    <phoneticPr fontId="1"/>
  </si>
  <si>
    <t xml:space="preserve">PaO2/FIO2 </t>
    <phoneticPr fontId="1"/>
  </si>
  <si>
    <t>PaO2/FIO2</t>
  </si>
  <si>
    <t>Diagnostic or Prognostic Test Accuracy Study for PaO2/FIO2 ratio †</t>
  </si>
  <si>
    <t>Timing of asssement PaO2/FIO2</t>
    <rPh sb="2" eb="3">
      <t>タ</t>
    </rPh>
    <phoneticPr fontId="3"/>
  </si>
  <si>
    <t>PaO2/FIO2≦100, 100&lt;PaO2/FIO2≦200, 200&lt;PaO2/FIO2≦300</t>
  </si>
  <si>
    <t>PaO2/FIO2  &lt;105, 105-158, 158&lt;</t>
  </si>
  <si>
    <t>PaO2/FIO2 and oxygenation index (OI)</t>
  </si>
  <si>
    <t xml:space="preserve">2 by 2 table is not avairable for PaO2/FIO2
</t>
  </si>
  <si>
    <t>PaO2/FIO2 and OI</t>
  </si>
  <si>
    <t>PaO2/FIO2≦150, 150&lt;PaO2/FIO2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</si>
</sst>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learface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標準" xfId="0" builtinId="0"/>
    <cellStyle name="標準 2" xfId="1" xr:uid="{3470332C-58B6-A842-98C5-CDA2F5D71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9F07B-8045-D140-81DD-B6D70E7DEC27}">
  <dimension ref="A1:P45"/>
  <sheetViews>
    <sheetView tabSelected="1" zoomScale="110" workbookViewId="0">
      <pane xSplit="2" ySplit="2" topLeftCell="I1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baseColWidth="10" defaultRowHeight="16"/>
  <cols>
    <col min="1" max="1" width="15.5703125" style="9" customWidth="1"/>
    <col min="2" max="2" width="13.140625" style="9" customWidth="1"/>
    <col min="3" max="3" width="10.7109375" style="9"/>
    <col min="4" max="4" width="23.42578125" style="9" customWidth="1"/>
    <col min="5" max="5" width="20.140625" style="9" customWidth="1"/>
    <col min="6" max="6" width="12.28515625" style="9" customWidth="1"/>
    <col min="7" max="7" width="17.5703125" style="9" customWidth="1"/>
    <col min="8" max="8" width="31.140625" style="9" customWidth="1"/>
    <col min="9" max="9" width="59.42578125" style="9" customWidth="1"/>
    <col min="10" max="10" width="10.7109375" style="9"/>
    <col min="11" max="11" width="28.42578125" style="9" customWidth="1"/>
    <col min="12" max="12" width="22.85546875" style="9" customWidth="1"/>
    <col min="13" max="13" width="18.5703125" style="9" customWidth="1"/>
    <col min="14" max="14" width="34.7109375" style="9" customWidth="1"/>
    <col min="15" max="15" width="21.7109375" style="9" customWidth="1"/>
    <col min="16" max="16" width="29.85546875" style="9" customWidth="1"/>
    <col min="17" max="16384" width="10.7109375" style="9"/>
  </cols>
  <sheetData>
    <row r="1" spans="1:15" ht="20">
      <c r="A1" s="22" t="s">
        <v>82</v>
      </c>
      <c r="B1" s="23"/>
      <c r="C1" s="23"/>
      <c r="D1" s="23"/>
      <c r="E1" s="10"/>
      <c r="F1" s="10"/>
      <c r="G1" s="10"/>
      <c r="H1" s="10"/>
      <c r="I1" s="8"/>
      <c r="J1" s="10"/>
      <c r="K1" s="10"/>
      <c r="L1" s="10"/>
      <c r="M1" s="10"/>
      <c r="N1" s="10"/>
      <c r="O1" s="10"/>
    </row>
    <row r="2" spans="1:15" ht="51">
      <c r="A2" s="6" t="s">
        <v>1</v>
      </c>
      <c r="B2" s="6" t="s">
        <v>0</v>
      </c>
      <c r="C2" s="6" t="s">
        <v>3</v>
      </c>
      <c r="D2" s="7" t="s">
        <v>31</v>
      </c>
      <c r="E2" s="7" t="s">
        <v>139</v>
      </c>
      <c r="F2" s="7" t="s">
        <v>10</v>
      </c>
      <c r="G2" s="7" t="s">
        <v>2</v>
      </c>
      <c r="H2" s="7" t="s">
        <v>64</v>
      </c>
      <c r="I2" s="14" t="s">
        <v>79</v>
      </c>
      <c r="J2" s="7" t="s">
        <v>48</v>
      </c>
      <c r="K2" s="7" t="s">
        <v>140</v>
      </c>
      <c r="L2" s="7" t="s">
        <v>11</v>
      </c>
      <c r="M2" s="7" t="s">
        <v>44</v>
      </c>
      <c r="N2" s="7" t="s">
        <v>59</v>
      </c>
      <c r="O2" s="7" t="s">
        <v>126</v>
      </c>
    </row>
    <row r="3" spans="1:15" ht="64" customHeight="1">
      <c r="A3" s="3">
        <v>1994</v>
      </c>
      <c r="B3" s="4" t="s">
        <v>9</v>
      </c>
      <c r="C3" s="4">
        <v>8049808</v>
      </c>
      <c r="D3" s="4" t="s">
        <v>4</v>
      </c>
      <c r="E3" s="11" t="s">
        <v>50</v>
      </c>
      <c r="F3" s="4" t="s">
        <v>5</v>
      </c>
      <c r="G3" s="4">
        <v>17440</v>
      </c>
      <c r="H3" s="4" t="s">
        <v>30</v>
      </c>
      <c r="I3" s="1" t="s">
        <v>100</v>
      </c>
      <c r="J3" s="4" t="s">
        <v>50</v>
      </c>
      <c r="K3" s="4" t="s">
        <v>58</v>
      </c>
      <c r="L3" s="3" t="s">
        <v>18</v>
      </c>
      <c r="M3" s="4" t="s">
        <v>137</v>
      </c>
      <c r="N3" s="4" t="s">
        <v>61</v>
      </c>
      <c r="O3" s="4"/>
    </row>
    <row r="4" spans="1:15" ht="52" customHeight="1">
      <c r="A4" s="3">
        <v>2003</v>
      </c>
      <c r="B4" s="4" t="s">
        <v>8</v>
      </c>
      <c r="C4" s="4">
        <v>14605062</v>
      </c>
      <c r="D4" s="4" t="s">
        <v>4</v>
      </c>
      <c r="E4" s="11" t="s">
        <v>50</v>
      </c>
      <c r="F4" s="4" t="s">
        <v>5</v>
      </c>
      <c r="G4" s="4">
        <v>548</v>
      </c>
      <c r="H4" s="4" t="s">
        <v>136</v>
      </c>
      <c r="I4" s="1" t="s">
        <v>101</v>
      </c>
      <c r="J4" s="4" t="s">
        <v>50</v>
      </c>
      <c r="K4" s="4" t="s">
        <v>58</v>
      </c>
      <c r="L4" s="3" t="s">
        <v>18</v>
      </c>
      <c r="M4" s="4" t="s">
        <v>137</v>
      </c>
      <c r="N4" s="4" t="s">
        <v>62</v>
      </c>
      <c r="O4" s="4"/>
    </row>
    <row r="5" spans="1:15" ht="60" customHeight="1">
      <c r="A5" s="3">
        <v>2007</v>
      </c>
      <c r="B5" s="3" t="s">
        <v>28</v>
      </c>
      <c r="C5" s="4">
        <v>17585106</v>
      </c>
      <c r="D5" s="4" t="s">
        <v>4</v>
      </c>
      <c r="E5" s="11" t="s">
        <v>50</v>
      </c>
      <c r="F5" s="4" t="s">
        <v>6</v>
      </c>
      <c r="G5" s="4">
        <v>170</v>
      </c>
      <c r="H5" s="4" t="s">
        <v>89</v>
      </c>
      <c r="I5" s="1" t="s">
        <v>102</v>
      </c>
      <c r="J5" s="4" t="s">
        <v>50</v>
      </c>
      <c r="K5" s="4" t="s">
        <v>58</v>
      </c>
      <c r="L5" s="13" t="s">
        <v>16</v>
      </c>
      <c r="M5" s="4" t="s">
        <v>138</v>
      </c>
      <c r="N5" s="4" t="s">
        <v>63</v>
      </c>
      <c r="O5" s="4"/>
    </row>
    <row r="6" spans="1:15" ht="68">
      <c r="A6" s="3">
        <v>2008</v>
      </c>
      <c r="B6" s="3" t="s">
        <v>65</v>
      </c>
      <c r="C6" s="2">
        <v>18270352</v>
      </c>
      <c r="D6" s="3" t="s">
        <v>27</v>
      </c>
      <c r="E6" s="11" t="s">
        <v>50</v>
      </c>
      <c r="F6" s="4" t="s">
        <v>7</v>
      </c>
      <c r="G6" s="4">
        <v>983</v>
      </c>
      <c r="H6" s="4" t="s">
        <v>66</v>
      </c>
      <c r="I6" s="1" t="s">
        <v>103</v>
      </c>
      <c r="J6" s="4" t="s">
        <v>50</v>
      </c>
      <c r="K6" s="4" t="s">
        <v>58</v>
      </c>
      <c r="L6" s="3" t="s">
        <v>18</v>
      </c>
      <c r="M6" s="4" t="s">
        <v>138</v>
      </c>
      <c r="N6" s="4" t="s">
        <v>60</v>
      </c>
      <c r="O6" s="4"/>
    </row>
    <row r="7" spans="1:15" ht="62" customHeight="1">
      <c r="A7" s="3">
        <v>2008</v>
      </c>
      <c r="B7" s="4" t="s">
        <v>29</v>
      </c>
      <c r="C7" s="4">
        <v>18434894</v>
      </c>
      <c r="D7" s="4" t="s">
        <v>4</v>
      </c>
      <c r="E7" s="11" t="s">
        <v>50</v>
      </c>
      <c r="F7" s="4" t="s">
        <v>5</v>
      </c>
      <c r="G7" s="4">
        <v>1113</v>
      </c>
      <c r="H7" s="4" t="s">
        <v>30</v>
      </c>
      <c r="I7" s="1" t="s">
        <v>104</v>
      </c>
      <c r="J7" s="4" t="s">
        <v>50</v>
      </c>
      <c r="K7" s="4" t="s">
        <v>58</v>
      </c>
      <c r="L7" s="3" t="s">
        <v>18</v>
      </c>
      <c r="M7" s="4" t="s">
        <v>138</v>
      </c>
      <c r="N7" s="20" t="s">
        <v>67</v>
      </c>
      <c r="O7" s="4"/>
    </row>
    <row r="8" spans="1:15" ht="40" customHeight="1">
      <c r="A8" s="4">
        <v>2011</v>
      </c>
      <c r="B8" s="4" t="s">
        <v>45</v>
      </c>
      <c r="C8" s="4">
        <v>21532473</v>
      </c>
      <c r="D8" s="4" t="s">
        <v>4</v>
      </c>
      <c r="E8" s="11" t="s">
        <v>50</v>
      </c>
      <c r="F8" s="4" t="s">
        <v>5</v>
      </c>
      <c r="G8" s="2">
        <v>2312</v>
      </c>
      <c r="H8" s="4" t="s">
        <v>20</v>
      </c>
      <c r="I8" s="1" t="s">
        <v>105</v>
      </c>
      <c r="J8" s="4" t="s">
        <v>50</v>
      </c>
      <c r="K8" s="4" t="s">
        <v>129</v>
      </c>
      <c r="L8" s="2" t="s">
        <v>111</v>
      </c>
      <c r="M8" s="4" t="s">
        <v>138</v>
      </c>
      <c r="N8" s="4" t="s">
        <v>63</v>
      </c>
      <c r="O8" s="4"/>
    </row>
    <row r="9" spans="1:15" ht="43" customHeight="1">
      <c r="A9" s="4">
        <v>2012</v>
      </c>
      <c r="B9" s="4" t="s">
        <v>32</v>
      </c>
      <c r="C9" s="4">
        <v>22797452</v>
      </c>
      <c r="D9" s="4" t="s">
        <v>4</v>
      </c>
      <c r="E9" s="11" t="s">
        <v>50</v>
      </c>
      <c r="F9" s="4" t="s">
        <v>12</v>
      </c>
      <c r="G9" s="4">
        <v>3670</v>
      </c>
      <c r="H9" s="4" t="s">
        <v>20</v>
      </c>
      <c r="I9" s="1" t="s">
        <v>20</v>
      </c>
      <c r="J9" s="4" t="s">
        <v>50</v>
      </c>
      <c r="K9" s="4" t="s">
        <v>58</v>
      </c>
      <c r="L9" s="2" t="s">
        <v>130</v>
      </c>
      <c r="M9" s="4" t="s">
        <v>138</v>
      </c>
      <c r="N9" s="4" t="s">
        <v>141</v>
      </c>
      <c r="O9" s="4"/>
    </row>
    <row r="10" spans="1:15" ht="66" customHeight="1">
      <c r="A10" s="4">
        <v>2013</v>
      </c>
      <c r="B10" s="4" t="s">
        <v>34</v>
      </c>
      <c r="C10" s="4">
        <v>24114319</v>
      </c>
      <c r="D10" s="4" t="s">
        <v>4</v>
      </c>
      <c r="E10" s="11" t="s">
        <v>50</v>
      </c>
      <c r="F10" s="4" t="s">
        <v>13</v>
      </c>
      <c r="G10" s="4">
        <v>278</v>
      </c>
      <c r="H10" s="4" t="s">
        <v>93</v>
      </c>
      <c r="I10" s="1" t="s">
        <v>20</v>
      </c>
      <c r="J10" s="4" t="s">
        <v>49</v>
      </c>
      <c r="K10" s="4" t="s">
        <v>58</v>
      </c>
      <c r="L10" s="4" t="s">
        <v>109</v>
      </c>
      <c r="M10" s="4" t="s">
        <v>138</v>
      </c>
      <c r="N10" s="4" t="s">
        <v>141</v>
      </c>
      <c r="O10" s="4"/>
    </row>
    <row r="11" spans="1:15" ht="47" customHeight="1">
      <c r="A11" s="4">
        <v>2013</v>
      </c>
      <c r="B11" s="4" t="s">
        <v>28</v>
      </c>
      <c r="C11" s="4">
        <v>23370826</v>
      </c>
      <c r="D11" s="4" t="s">
        <v>4</v>
      </c>
      <c r="E11" s="11" t="s">
        <v>50</v>
      </c>
      <c r="F11" s="4" t="s">
        <v>6</v>
      </c>
      <c r="G11" s="4">
        <v>282</v>
      </c>
      <c r="H11" s="4" t="s">
        <v>94</v>
      </c>
      <c r="I11" s="1" t="s">
        <v>106</v>
      </c>
      <c r="J11" s="4" t="s">
        <v>50</v>
      </c>
      <c r="K11" s="4" t="s">
        <v>90</v>
      </c>
      <c r="L11" s="4" t="s">
        <v>110</v>
      </c>
      <c r="M11" s="4" t="s">
        <v>138</v>
      </c>
      <c r="N11" s="4" t="s">
        <v>141</v>
      </c>
      <c r="O11" s="4"/>
    </row>
    <row r="12" spans="1:15" ht="50" customHeight="1">
      <c r="A12" s="4">
        <v>2013</v>
      </c>
      <c r="B12" s="4" t="s">
        <v>33</v>
      </c>
      <c r="C12" s="4">
        <v>24997724</v>
      </c>
      <c r="D12" s="4" t="s">
        <v>4</v>
      </c>
      <c r="E12" s="11" t="s">
        <v>50</v>
      </c>
      <c r="F12" s="4" t="s">
        <v>14</v>
      </c>
      <c r="G12" s="4">
        <v>163</v>
      </c>
      <c r="H12" s="4" t="s">
        <v>74</v>
      </c>
      <c r="I12" s="1" t="s">
        <v>107</v>
      </c>
      <c r="J12" s="4" t="s">
        <v>49</v>
      </c>
      <c r="K12" s="4" t="s">
        <v>129</v>
      </c>
      <c r="L12" s="4" t="s">
        <v>111</v>
      </c>
      <c r="M12" s="4" t="s">
        <v>138</v>
      </c>
      <c r="N12" s="4" t="s">
        <v>141</v>
      </c>
      <c r="O12" s="4"/>
    </row>
    <row r="13" spans="1:15" ht="100" customHeight="1">
      <c r="A13" s="4">
        <v>2015</v>
      </c>
      <c r="B13" s="4" t="s">
        <v>35</v>
      </c>
      <c r="C13" s="4">
        <v>29897698</v>
      </c>
      <c r="D13" s="4" t="s">
        <v>4</v>
      </c>
      <c r="E13" s="11" t="s">
        <v>50</v>
      </c>
      <c r="F13" s="4" t="s">
        <v>15</v>
      </c>
      <c r="G13" s="4">
        <v>116</v>
      </c>
      <c r="H13" s="4" t="s">
        <v>68</v>
      </c>
      <c r="I13" s="1" t="s">
        <v>108</v>
      </c>
      <c r="J13" s="4" t="s">
        <v>49</v>
      </c>
      <c r="K13" s="4" t="s">
        <v>58</v>
      </c>
      <c r="L13" s="4" t="s">
        <v>16</v>
      </c>
      <c r="M13" s="4" t="s">
        <v>138</v>
      </c>
      <c r="N13" s="4" t="s">
        <v>141</v>
      </c>
      <c r="O13" s="4"/>
    </row>
    <row r="14" spans="1:15" ht="60" customHeight="1">
      <c r="A14" s="4">
        <v>2016</v>
      </c>
      <c r="B14" s="4" t="s">
        <v>47</v>
      </c>
      <c r="C14" s="4">
        <v>26271028</v>
      </c>
      <c r="D14" s="4" t="s">
        <v>4</v>
      </c>
      <c r="E14" s="11" t="s">
        <v>50</v>
      </c>
      <c r="F14" s="4" t="s">
        <v>5</v>
      </c>
      <c r="G14" s="4">
        <v>362</v>
      </c>
      <c r="H14" s="4" t="s">
        <v>46</v>
      </c>
      <c r="I14" s="1" t="s">
        <v>119</v>
      </c>
      <c r="J14" s="4" t="s">
        <v>49</v>
      </c>
      <c r="K14" s="12" t="s">
        <v>57</v>
      </c>
      <c r="L14" s="4" t="s">
        <v>18</v>
      </c>
      <c r="M14" s="4" t="s">
        <v>138</v>
      </c>
      <c r="N14" s="4" t="s">
        <v>141</v>
      </c>
      <c r="O14" s="2"/>
    </row>
    <row r="15" spans="1:15" s="20" customFormat="1" ht="74" customHeight="1">
      <c r="A15" s="4">
        <v>2016</v>
      </c>
      <c r="B15" s="4" t="s">
        <v>36</v>
      </c>
      <c r="C15" s="4">
        <v>27757516</v>
      </c>
      <c r="D15" s="4" t="s">
        <v>4</v>
      </c>
      <c r="E15" s="11" t="s">
        <v>50</v>
      </c>
      <c r="F15" s="4" t="s">
        <v>17</v>
      </c>
      <c r="G15" s="4">
        <v>2377</v>
      </c>
      <c r="H15" s="4" t="s">
        <v>20</v>
      </c>
      <c r="I15" s="1" t="s">
        <v>120</v>
      </c>
      <c r="J15" s="4" t="s">
        <v>49</v>
      </c>
      <c r="K15" s="21" t="s">
        <v>57</v>
      </c>
      <c r="L15" s="4" t="s">
        <v>112</v>
      </c>
      <c r="M15" s="4" t="s">
        <v>138</v>
      </c>
      <c r="N15" s="4" t="s">
        <v>141</v>
      </c>
      <c r="O15" s="4" t="s">
        <v>69</v>
      </c>
    </row>
    <row r="16" spans="1:15" ht="54" customHeight="1">
      <c r="A16" s="4">
        <v>2016</v>
      </c>
      <c r="B16" s="4" t="s">
        <v>37</v>
      </c>
      <c r="C16" s="4">
        <v>27638132</v>
      </c>
      <c r="D16" s="4" t="s">
        <v>4</v>
      </c>
      <c r="E16" s="11" t="s">
        <v>128</v>
      </c>
      <c r="F16" s="4" t="s">
        <v>5</v>
      </c>
      <c r="G16" s="4">
        <v>439</v>
      </c>
      <c r="H16" s="4" t="s">
        <v>99</v>
      </c>
      <c r="I16" s="1" t="s">
        <v>123</v>
      </c>
      <c r="J16" s="4" t="s">
        <v>49</v>
      </c>
      <c r="K16" s="4" t="s">
        <v>91</v>
      </c>
      <c r="L16" s="4" t="s">
        <v>18</v>
      </c>
      <c r="M16" s="4" t="s">
        <v>138</v>
      </c>
      <c r="N16" s="4" t="s">
        <v>142</v>
      </c>
      <c r="O16" s="4"/>
    </row>
    <row r="17" spans="1:16" ht="30" customHeight="1">
      <c r="A17" s="4">
        <v>2016</v>
      </c>
      <c r="B17" s="4" t="s">
        <v>28</v>
      </c>
      <c r="C17" s="4">
        <v>27035239</v>
      </c>
      <c r="D17" s="4" t="s">
        <v>4</v>
      </c>
      <c r="E17" s="11" t="s">
        <v>50</v>
      </c>
      <c r="F17" s="4" t="s">
        <v>6</v>
      </c>
      <c r="G17" s="4">
        <v>600</v>
      </c>
      <c r="H17" s="4" t="s">
        <v>95</v>
      </c>
      <c r="I17" s="1" t="s">
        <v>122</v>
      </c>
      <c r="J17" s="4" t="s">
        <v>49</v>
      </c>
      <c r="K17" s="12" t="s">
        <v>57</v>
      </c>
      <c r="L17" s="4" t="s">
        <v>18</v>
      </c>
      <c r="M17" s="4" t="s">
        <v>138</v>
      </c>
      <c r="N17" s="4" t="s">
        <v>142</v>
      </c>
      <c r="O17" s="4"/>
    </row>
    <row r="18" spans="1:16" ht="82" customHeight="1">
      <c r="A18" s="4">
        <v>2016</v>
      </c>
      <c r="B18" s="4" t="s">
        <v>117</v>
      </c>
      <c r="C18" s="4">
        <v>26643859</v>
      </c>
      <c r="D18" s="4" t="s">
        <v>4</v>
      </c>
      <c r="E18" s="11" t="s">
        <v>50</v>
      </c>
      <c r="F18" s="4" t="s">
        <v>15</v>
      </c>
      <c r="G18" s="4">
        <v>170</v>
      </c>
      <c r="H18" s="4" t="s">
        <v>70</v>
      </c>
      <c r="I18" s="1" t="s">
        <v>121</v>
      </c>
      <c r="J18" s="4" t="s">
        <v>49</v>
      </c>
      <c r="K18" s="12" t="s">
        <v>57</v>
      </c>
      <c r="L18" s="4" t="s">
        <v>16</v>
      </c>
      <c r="M18" s="4" t="s">
        <v>138</v>
      </c>
      <c r="N18" s="4" t="s">
        <v>141</v>
      </c>
      <c r="O18" s="4"/>
    </row>
    <row r="19" spans="1:16" ht="73" customHeight="1">
      <c r="A19" s="4">
        <v>2016</v>
      </c>
      <c r="B19" s="4" t="s">
        <v>52</v>
      </c>
      <c r="C19" s="4">
        <v>27821065</v>
      </c>
      <c r="D19" s="4" t="s">
        <v>4</v>
      </c>
      <c r="E19" s="11" t="s">
        <v>50</v>
      </c>
      <c r="F19" s="4" t="s">
        <v>51</v>
      </c>
      <c r="G19" s="4">
        <v>442</v>
      </c>
      <c r="H19" s="4" t="s">
        <v>96</v>
      </c>
      <c r="I19" s="1" t="s">
        <v>124</v>
      </c>
      <c r="J19" s="4" t="s">
        <v>49</v>
      </c>
      <c r="K19" s="4" t="s">
        <v>92</v>
      </c>
      <c r="L19" s="4" t="s">
        <v>18</v>
      </c>
      <c r="M19" s="4" t="s">
        <v>143</v>
      </c>
      <c r="N19" s="19" t="s">
        <v>141</v>
      </c>
      <c r="O19" s="4" t="s">
        <v>144</v>
      </c>
    </row>
    <row r="20" spans="1:16" ht="58" customHeight="1">
      <c r="A20" s="4">
        <v>2016</v>
      </c>
      <c r="B20" s="4" t="s">
        <v>38</v>
      </c>
      <c r="C20" s="4">
        <v>27057912</v>
      </c>
      <c r="D20" s="4" t="s">
        <v>4</v>
      </c>
      <c r="E20" s="11" t="s">
        <v>50</v>
      </c>
      <c r="F20" s="4" t="s">
        <v>19</v>
      </c>
      <c r="G20" s="4">
        <v>238</v>
      </c>
      <c r="H20" s="4" t="s">
        <v>71</v>
      </c>
      <c r="I20" s="1" t="s">
        <v>125</v>
      </c>
      <c r="J20" s="4" t="s">
        <v>49</v>
      </c>
      <c r="K20" s="5" t="s">
        <v>53</v>
      </c>
      <c r="L20" s="4" t="s">
        <v>109</v>
      </c>
      <c r="M20" s="4" t="s">
        <v>138</v>
      </c>
      <c r="N20" s="4" t="s">
        <v>141</v>
      </c>
      <c r="O20" s="4"/>
    </row>
    <row r="21" spans="1:16" ht="30" customHeight="1">
      <c r="A21" s="4">
        <v>2017</v>
      </c>
      <c r="B21" s="4" t="s">
        <v>72</v>
      </c>
      <c r="C21" s="4">
        <v>28038339</v>
      </c>
      <c r="D21" s="4" t="s">
        <v>4</v>
      </c>
      <c r="E21" s="11" t="s">
        <v>50</v>
      </c>
      <c r="F21" s="4" t="s">
        <v>13</v>
      </c>
      <c r="G21" s="4">
        <v>1004</v>
      </c>
      <c r="H21" s="4">
        <v>57</v>
      </c>
      <c r="I21" s="1" t="s">
        <v>75</v>
      </c>
      <c r="J21" s="4" t="s">
        <v>49</v>
      </c>
      <c r="K21" s="12" t="s">
        <v>57</v>
      </c>
      <c r="L21" s="4" t="s">
        <v>18</v>
      </c>
      <c r="M21" s="4" t="s">
        <v>138</v>
      </c>
      <c r="N21" s="4" t="s">
        <v>141</v>
      </c>
    </row>
    <row r="22" spans="1:16" ht="30" customHeight="1">
      <c r="A22" s="4">
        <v>2017</v>
      </c>
      <c r="B22" s="4" t="s">
        <v>21</v>
      </c>
      <c r="C22" s="4">
        <v>28611227</v>
      </c>
      <c r="D22" s="4" t="s">
        <v>4</v>
      </c>
      <c r="E22" s="11" t="s">
        <v>50</v>
      </c>
      <c r="F22" s="4" t="s">
        <v>5</v>
      </c>
      <c r="G22" s="4">
        <v>685</v>
      </c>
      <c r="H22" s="4" t="s">
        <v>97</v>
      </c>
      <c r="I22" s="1" t="s">
        <v>73</v>
      </c>
      <c r="J22" s="4" t="s">
        <v>49</v>
      </c>
      <c r="K22" s="12" t="s">
        <v>57</v>
      </c>
      <c r="L22" s="4" t="s">
        <v>18</v>
      </c>
      <c r="M22" s="4" t="s">
        <v>138</v>
      </c>
      <c r="N22" s="4" t="s">
        <v>141</v>
      </c>
      <c r="O22" s="4"/>
    </row>
    <row r="23" spans="1:16" ht="57" customHeight="1">
      <c r="A23" s="4">
        <v>2017</v>
      </c>
      <c r="B23" s="4" t="s">
        <v>135</v>
      </c>
      <c r="C23" s="4">
        <v>28823812</v>
      </c>
      <c r="D23" s="4" t="s">
        <v>4</v>
      </c>
      <c r="E23" s="11" t="s">
        <v>50</v>
      </c>
      <c r="F23" s="4" t="s">
        <v>5</v>
      </c>
      <c r="G23" s="4">
        <v>329</v>
      </c>
      <c r="H23" s="4" t="s">
        <v>46</v>
      </c>
      <c r="I23" s="1" t="s">
        <v>76</v>
      </c>
      <c r="J23" s="4" t="s">
        <v>49</v>
      </c>
      <c r="K23" s="12" t="s">
        <v>57</v>
      </c>
      <c r="L23" s="4" t="s">
        <v>22</v>
      </c>
      <c r="M23" s="4" t="s">
        <v>145</v>
      </c>
      <c r="N23" s="4" t="s">
        <v>141</v>
      </c>
      <c r="O23" s="4"/>
    </row>
    <row r="24" spans="1:16" s="20" customFormat="1" ht="30" customHeight="1">
      <c r="A24" s="4">
        <v>2016</v>
      </c>
      <c r="B24" s="4" t="s">
        <v>40</v>
      </c>
      <c r="C24" s="4">
        <v>27753501</v>
      </c>
      <c r="D24" s="4" t="s">
        <v>4</v>
      </c>
      <c r="E24" s="11" t="s">
        <v>50</v>
      </c>
      <c r="F24" s="4" t="s">
        <v>17</v>
      </c>
      <c r="G24" s="4">
        <v>2813</v>
      </c>
      <c r="H24" s="4" t="s">
        <v>23</v>
      </c>
      <c r="I24" s="1" t="s">
        <v>20</v>
      </c>
      <c r="J24" s="4" t="s">
        <v>49</v>
      </c>
      <c r="K24" s="21" t="s">
        <v>57</v>
      </c>
      <c r="L24" s="5" t="s">
        <v>113</v>
      </c>
      <c r="M24" s="4" t="s">
        <v>138</v>
      </c>
      <c r="N24" s="4" t="s">
        <v>141</v>
      </c>
      <c r="O24" s="20" t="s">
        <v>77</v>
      </c>
      <c r="P24" s="4"/>
    </row>
    <row r="25" spans="1:16" ht="30" customHeight="1">
      <c r="A25" s="2">
        <v>2019</v>
      </c>
      <c r="B25" s="4" t="s">
        <v>54</v>
      </c>
      <c r="C25" s="9">
        <v>31300012</v>
      </c>
      <c r="D25" s="4" t="s">
        <v>4</v>
      </c>
      <c r="E25" s="11" t="s">
        <v>50</v>
      </c>
      <c r="F25" s="4" t="s">
        <v>5</v>
      </c>
      <c r="G25" s="4">
        <v>836</v>
      </c>
      <c r="H25" s="4" t="s">
        <v>78</v>
      </c>
      <c r="I25" s="1" t="s">
        <v>20</v>
      </c>
      <c r="J25" s="4" t="s">
        <v>49</v>
      </c>
      <c r="K25" s="12" t="s">
        <v>57</v>
      </c>
      <c r="L25" s="4" t="s">
        <v>18</v>
      </c>
      <c r="M25" s="4" t="s">
        <v>138</v>
      </c>
      <c r="N25" s="4" t="s">
        <v>146</v>
      </c>
      <c r="O25" s="4"/>
    </row>
    <row r="26" spans="1:16" ht="66" customHeight="1">
      <c r="A26" s="2">
        <v>2019</v>
      </c>
      <c r="B26" s="4" t="s">
        <v>41</v>
      </c>
      <c r="C26" s="4">
        <v>30744598</v>
      </c>
      <c r="D26" s="4" t="s">
        <v>4</v>
      </c>
      <c r="E26" s="11" t="s">
        <v>50</v>
      </c>
      <c r="F26" s="4" t="s">
        <v>24</v>
      </c>
      <c r="G26" s="4">
        <v>153</v>
      </c>
      <c r="H26" s="4" t="s">
        <v>98</v>
      </c>
      <c r="I26" s="1" t="s">
        <v>87</v>
      </c>
      <c r="J26" s="4" t="s">
        <v>49</v>
      </c>
      <c r="K26" s="12" t="s">
        <v>57</v>
      </c>
      <c r="L26" s="4" t="s">
        <v>114</v>
      </c>
      <c r="M26" s="4" t="s">
        <v>138</v>
      </c>
      <c r="N26" s="4" t="s">
        <v>141</v>
      </c>
      <c r="O26" s="4"/>
    </row>
    <row r="27" spans="1:16" ht="58" customHeight="1">
      <c r="A27" s="2">
        <v>2019</v>
      </c>
      <c r="B27" s="4" t="s">
        <v>42</v>
      </c>
      <c r="C27" s="4">
        <v>30041997</v>
      </c>
      <c r="D27" s="4" t="s">
        <v>4</v>
      </c>
      <c r="E27" s="11" t="s">
        <v>50</v>
      </c>
      <c r="F27" s="4" t="s">
        <v>19</v>
      </c>
      <c r="G27" s="4">
        <v>263</v>
      </c>
      <c r="H27" s="4" t="s">
        <v>25</v>
      </c>
      <c r="I27" s="1" t="s">
        <v>80</v>
      </c>
      <c r="J27" s="4" t="s">
        <v>49</v>
      </c>
      <c r="K27" s="12" t="s">
        <v>58</v>
      </c>
      <c r="L27" s="4" t="s">
        <v>114</v>
      </c>
      <c r="M27" s="4" t="s">
        <v>138</v>
      </c>
      <c r="N27" s="4" t="s">
        <v>141</v>
      </c>
      <c r="O27" s="4"/>
    </row>
    <row r="28" spans="1:16" ht="57" customHeight="1">
      <c r="A28" s="2">
        <v>2019</v>
      </c>
      <c r="B28" s="2" t="s">
        <v>55</v>
      </c>
      <c r="C28" s="2">
        <v>31415662</v>
      </c>
      <c r="D28" s="4" t="s">
        <v>4</v>
      </c>
      <c r="E28" s="11" t="s">
        <v>50</v>
      </c>
      <c r="F28" s="2" t="s">
        <v>56</v>
      </c>
      <c r="G28" s="4">
        <v>126</v>
      </c>
      <c r="H28" s="4" t="s">
        <v>81</v>
      </c>
      <c r="I28" s="1" t="s">
        <v>85</v>
      </c>
      <c r="J28" s="4" t="s">
        <v>49</v>
      </c>
      <c r="K28" s="12" t="s">
        <v>57</v>
      </c>
      <c r="L28" s="4" t="s">
        <v>115</v>
      </c>
      <c r="M28" s="4" t="s">
        <v>138</v>
      </c>
      <c r="N28" s="4" t="s">
        <v>141</v>
      </c>
      <c r="O28" s="4"/>
    </row>
    <row r="29" spans="1:16" ht="45" customHeight="1">
      <c r="A29" s="2">
        <v>2020</v>
      </c>
      <c r="B29" s="4" t="s">
        <v>43</v>
      </c>
      <c r="C29" s="4">
        <v>31348148</v>
      </c>
      <c r="D29" s="4" t="s">
        <v>4</v>
      </c>
      <c r="E29" s="11" t="s">
        <v>50</v>
      </c>
      <c r="F29" s="4" t="s">
        <v>24</v>
      </c>
      <c r="G29" s="4">
        <v>157</v>
      </c>
      <c r="H29" s="4" t="s">
        <v>88</v>
      </c>
      <c r="I29" s="1" t="s">
        <v>84</v>
      </c>
      <c r="J29" s="4" t="s">
        <v>49</v>
      </c>
      <c r="K29" s="12" t="s">
        <v>57</v>
      </c>
      <c r="L29" s="4" t="s">
        <v>18</v>
      </c>
      <c r="M29" s="4" t="s">
        <v>138</v>
      </c>
      <c r="N29" s="4" t="s">
        <v>141</v>
      </c>
      <c r="O29" s="4"/>
    </row>
    <row r="30" spans="1:16" ht="54" customHeight="1">
      <c r="A30" s="8">
        <v>2020</v>
      </c>
      <c r="B30" s="15" t="s">
        <v>118</v>
      </c>
      <c r="C30" s="15">
        <v>32326923</v>
      </c>
      <c r="D30" s="15" t="s">
        <v>4</v>
      </c>
      <c r="E30" s="16" t="s">
        <v>50</v>
      </c>
      <c r="F30" s="15" t="s">
        <v>26</v>
      </c>
      <c r="G30" s="15">
        <v>201</v>
      </c>
      <c r="H30" s="15" t="s">
        <v>83</v>
      </c>
      <c r="I30" s="17" t="s">
        <v>86</v>
      </c>
      <c r="J30" s="15" t="s">
        <v>49</v>
      </c>
      <c r="K30" s="18" t="s">
        <v>58</v>
      </c>
      <c r="L30" s="15" t="s">
        <v>116</v>
      </c>
      <c r="M30" s="15" t="s">
        <v>138</v>
      </c>
      <c r="N30" s="15" t="s">
        <v>141</v>
      </c>
      <c r="O30" s="15"/>
    </row>
    <row r="31" spans="1:16">
      <c r="A31" s="24" t="s">
        <v>127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5" spans="1:15">
      <c r="K35" s="9" t="s">
        <v>132</v>
      </c>
      <c r="L35" s="9">
        <v>13</v>
      </c>
      <c r="M35" s="9">
        <v>16</v>
      </c>
    </row>
    <row r="36" spans="1:15">
      <c r="K36" s="9" t="s">
        <v>133</v>
      </c>
      <c r="L36" s="9">
        <f>COUNTIF(L3:L30, "ICU mortality")</f>
        <v>4</v>
      </c>
      <c r="M36" s="9">
        <v>6</v>
      </c>
    </row>
    <row r="37" spans="1:15">
      <c r="K37" s="9">
        <v>28</v>
      </c>
      <c r="L37" s="9">
        <f>COUNTIF(L3:L30, "28-day mortality")</f>
        <v>2</v>
      </c>
      <c r="M37" s="9">
        <v>2</v>
      </c>
    </row>
    <row r="38" spans="1:15">
      <c r="K38" s="9">
        <v>30</v>
      </c>
      <c r="L38" s="9">
        <f>COUNTIF(L3:L30, "30-day mortality")</f>
        <v>2</v>
      </c>
      <c r="M38" s="9">
        <v>4</v>
      </c>
    </row>
    <row r="39" spans="1:15" ht="14" customHeight="1">
      <c r="K39" s="9">
        <v>60</v>
      </c>
      <c r="L39" s="9">
        <f>COUNTIF(L3:L30, "60-day mortality")</f>
        <v>2</v>
      </c>
      <c r="M39" s="9">
        <v>2</v>
      </c>
    </row>
    <row r="40" spans="1:15">
      <c r="K40" s="9" t="s">
        <v>134</v>
      </c>
      <c r="L40" s="9">
        <f>COUNTIF(L3:L30, "Mortality")</f>
        <v>1</v>
      </c>
      <c r="M40" s="9">
        <v>2</v>
      </c>
    </row>
    <row r="41" spans="1:15">
      <c r="K41" s="9" t="s">
        <v>131</v>
      </c>
      <c r="L41" s="9">
        <v>4</v>
      </c>
      <c r="M41" s="9">
        <v>4</v>
      </c>
    </row>
    <row r="43" spans="1:15">
      <c r="L43" s="9">
        <f>SUM(L35:L41)</f>
        <v>28</v>
      </c>
    </row>
    <row r="44" spans="1:15">
      <c r="K44" s="9">
        <v>90</v>
      </c>
      <c r="M44" s="9">
        <v>1</v>
      </c>
    </row>
    <row r="45" spans="1:15">
      <c r="K45" s="9">
        <v>100</v>
      </c>
      <c r="M45" s="9">
        <v>1</v>
      </c>
    </row>
  </sheetData>
  <mergeCells count="2">
    <mergeCell ref="A1:D1"/>
    <mergeCell ref="A31:O33"/>
  </mergeCells>
  <phoneticPr fontId="1"/>
  <dataValidations count="1">
    <dataValidation type="list" allowBlank="1" showInputMessage="1" showErrorMessage="1" sqref="D3:D5 D7:D30" xr:uid="{D50ECF3D-BB91-9143-AA6E-396CF044E42F}">
      <formula1>"randomised trial, interrupted time series, before-after study, cohort study, case-control study, cross-sectional study, case series, case report, case-control + other combined, other design"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5796-0E0F-C545-8D54-429F34683701}">
  <dimension ref="A1:C32"/>
  <sheetViews>
    <sheetView workbookViewId="0">
      <selection activeCell="E8" sqref="E8"/>
    </sheetView>
  </sheetViews>
  <sheetFormatPr baseColWidth="10" defaultRowHeight="20"/>
  <cols>
    <col min="1" max="1" width="13.140625" style="9" customWidth="1"/>
    <col min="2" max="3" width="10.7109375" style="9"/>
  </cols>
  <sheetData>
    <row r="1" spans="1:3" ht="34">
      <c r="A1" s="6" t="s">
        <v>0</v>
      </c>
      <c r="B1" s="6" t="s">
        <v>3</v>
      </c>
      <c r="C1" s="7" t="s">
        <v>48</v>
      </c>
    </row>
    <row r="2" spans="1:3">
      <c r="A2" s="4" t="s">
        <v>35</v>
      </c>
      <c r="B2" s="4">
        <v>29897698</v>
      </c>
      <c r="C2" s="4" t="s">
        <v>49</v>
      </c>
    </row>
    <row r="3" spans="1:3">
      <c r="A3" s="4" t="s">
        <v>37</v>
      </c>
      <c r="B3" s="4">
        <v>27638132</v>
      </c>
      <c r="C3" s="4" t="s">
        <v>49</v>
      </c>
    </row>
    <row r="4" spans="1:3">
      <c r="A4" s="4" t="s">
        <v>36</v>
      </c>
      <c r="B4" s="4">
        <v>27757516</v>
      </c>
      <c r="C4" s="4" t="s">
        <v>49</v>
      </c>
    </row>
    <row r="5" spans="1:3">
      <c r="A5" s="4" t="s">
        <v>38</v>
      </c>
      <c r="B5" s="4">
        <v>27057912</v>
      </c>
      <c r="C5" s="4" t="s">
        <v>49</v>
      </c>
    </row>
    <row r="6" spans="1:3">
      <c r="A6" s="4" t="s">
        <v>32</v>
      </c>
      <c r="B6" s="4">
        <v>22797452</v>
      </c>
      <c r="C6" s="4" t="s">
        <v>50</v>
      </c>
    </row>
    <row r="7" spans="1:3">
      <c r="A7" s="4" t="s">
        <v>52</v>
      </c>
      <c r="B7" s="4">
        <v>27821065</v>
      </c>
      <c r="C7" s="4" t="s">
        <v>49</v>
      </c>
    </row>
    <row r="8" spans="1:3">
      <c r="A8" s="4" t="s">
        <v>40</v>
      </c>
      <c r="B8" s="4">
        <v>27753501</v>
      </c>
      <c r="C8" s="4" t="s">
        <v>49</v>
      </c>
    </row>
    <row r="9" spans="1:3">
      <c r="A9" s="4" t="s">
        <v>45</v>
      </c>
      <c r="B9" s="4">
        <v>21532473</v>
      </c>
      <c r="C9" s="4" t="s">
        <v>50</v>
      </c>
    </row>
    <row r="10" spans="1:3">
      <c r="A10" s="4" t="s">
        <v>42</v>
      </c>
      <c r="B10" s="4">
        <v>30041997</v>
      </c>
      <c r="C10" s="4" t="s">
        <v>49</v>
      </c>
    </row>
    <row r="11" spans="1:3">
      <c r="A11" s="4" t="s">
        <v>117</v>
      </c>
      <c r="B11" s="4">
        <v>26643859</v>
      </c>
      <c r="C11" s="4" t="s">
        <v>49</v>
      </c>
    </row>
    <row r="12" spans="1:3">
      <c r="A12" s="4" t="s">
        <v>47</v>
      </c>
      <c r="B12" s="4">
        <v>26271028</v>
      </c>
      <c r="C12" s="4" t="s">
        <v>49</v>
      </c>
    </row>
    <row r="13" spans="1:3">
      <c r="A13" s="2" t="s">
        <v>55</v>
      </c>
      <c r="B13" s="2">
        <v>31415662</v>
      </c>
      <c r="C13" s="4" t="s">
        <v>49</v>
      </c>
    </row>
    <row r="14" spans="1:3">
      <c r="A14" s="4" t="s">
        <v>33</v>
      </c>
      <c r="B14" s="4">
        <v>24997724</v>
      </c>
      <c r="C14" s="4" t="s">
        <v>49</v>
      </c>
    </row>
    <row r="15" spans="1:3">
      <c r="A15" s="4" t="s">
        <v>29</v>
      </c>
      <c r="B15" s="4">
        <v>18434894</v>
      </c>
      <c r="C15" s="4" t="s">
        <v>50</v>
      </c>
    </row>
    <row r="16" spans="1:3">
      <c r="A16" s="4" t="s">
        <v>39</v>
      </c>
      <c r="B16" s="4">
        <v>28611227</v>
      </c>
      <c r="C16" s="4" t="s">
        <v>49</v>
      </c>
    </row>
    <row r="17" spans="1:3">
      <c r="A17" s="4" t="s">
        <v>43</v>
      </c>
      <c r="B17" s="4">
        <v>31348148</v>
      </c>
      <c r="C17" s="4" t="s">
        <v>49</v>
      </c>
    </row>
    <row r="18" spans="1:3">
      <c r="A18" s="4" t="s">
        <v>34</v>
      </c>
      <c r="B18" s="4">
        <v>24114319</v>
      </c>
      <c r="C18" s="4" t="s">
        <v>49</v>
      </c>
    </row>
    <row r="19" spans="1:3">
      <c r="A19" s="4" t="s">
        <v>21</v>
      </c>
      <c r="B19" s="4">
        <v>28611227</v>
      </c>
      <c r="C19" s="4" t="s">
        <v>49</v>
      </c>
    </row>
    <row r="20" spans="1:3">
      <c r="A20" s="4" t="s">
        <v>41</v>
      </c>
      <c r="B20" s="4">
        <v>30744598</v>
      </c>
      <c r="C20" s="4" t="s">
        <v>49</v>
      </c>
    </row>
    <row r="21" spans="1:3">
      <c r="A21" s="4" t="s">
        <v>9</v>
      </c>
      <c r="B21" s="4">
        <v>8049808</v>
      </c>
      <c r="C21" s="4" t="s">
        <v>50</v>
      </c>
    </row>
    <row r="22" spans="1:3">
      <c r="A22" s="3" t="s">
        <v>65</v>
      </c>
      <c r="B22" s="2">
        <v>18270352</v>
      </c>
      <c r="C22" s="4" t="s">
        <v>50</v>
      </c>
    </row>
    <row r="23" spans="1:3">
      <c r="A23" s="4" t="s">
        <v>72</v>
      </c>
      <c r="B23" s="4">
        <v>28038339</v>
      </c>
      <c r="C23" s="4" t="s">
        <v>49</v>
      </c>
    </row>
    <row r="24" spans="1:3">
      <c r="A24" s="4" t="s">
        <v>54</v>
      </c>
      <c r="B24" s="9">
        <v>31300012</v>
      </c>
      <c r="C24" s="4" t="s">
        <v>49</v>
      </c>
    </row>
    <row r="25" spans="1:3">
      <c r="A25" s="4" t="s">
        <v>118</v>
      </c>
      <c r="B25" s="4">
        <v>32326923</v>
      </c>
      <c r="C25" s="4" t="s">
        <v>49</v>
      </c>
    </row>
    <row r="26" spans="1:3">
      <c r="A26" s="4" t="s">
        <v>8</v>
      </c>
      <c r="B26" s="4">
        <v>14605062</v>
      </c>
      <c r="C26" s="4" t="s">
        <v>50</v>
      </c>
    </row>
    <row r="27" spans="1:3">
      <c r="A27" s="3" t="s">
        <v>28</v>
      </c>
      <c r="B27" s="4">
        <v>17585106</v>
      </c>
      <c r="C27" s="4" t="s">
        <v>50</v>
      </c>
    </row>
    <row r="28" spans="1:3">
      <c r="A28" s="4" t="s">
        <v>28</v>
      </c>
      <c r="B28" s="4">
        <v>23370826</v>
      </c>
      <c r="C28" s="4" t="s">
        <v>50</v>
      </c>
    </row>
    <row r="29" spans="1:3">
      <c r="A29" s="15" t="s">
        <v>28</v>
      </c>
      <c r="B29" s="15">
        <v>27035239</v>
      </c>
      <c r="C29" s="15" t="s">
        <v>49</v>
      </c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</sheetData>
  <sortState xmlns:xlrd2="http://schemas.microsoft.com/office/spreadsheetml/2017/richdata2" ref="A2:C40">
    <sortCondition ref="A1:A4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2021-03-08T01:56:18Z</dcterms:created>
  <dcterms:modified xsi:type="dcterms:W3CDTF">2021-08-23T06:04:43Z</dcterms:modified>
</cp:coreProperties>
</file>