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feurtey/Documents/Postdoc_Eva/Manuscripts/Alice_Cecile_Comparative_genomics/Feurtey_Lorrain_reviews_V1/"/>
    </mc:Choice>
  </mc:AlternateContent>
  <xr:revisionPtr revIDLastSave="0" documentId="13_ncr:1_{2D404542-2205-7C41-9C6F-8E0A916FA4AD}" xr6:coauthVersionLast="45" xr6:coauthVersionMax="45" xr10:uidLastSave="{00000000-0000-0000-0000-000000000000}"/>
  <bookViews>
    <workbookView xWindow="0" yWindow="460" windowWidth="28800" windowHeight="15940" firstSheet="1" activeTab="1" xr2:uid="{00000000-000D-0000-FFFF-FFFF00000000}"/>
  </bookViews>
  <sheets>
    <sheet name="Summary" sheetId="7" r:id="rId1"/>
    <sheet name="Zt09" sheetId="1" r:id="rId2"/>
    <sheet name="Zt05" sheetId="2" r:id="rId3"/>
    <sheet name="Zt10" sheetId="3" r:id="rId4"/>
    <sheet name="Zp13" sheetId="5" r:id="rId5"/>
    <sheet name="Zb87" sheetId="4" r:id="rId6"/>
    <sheet name="Za17" sheetId="6" r:id="rId7"/>
    <sheet name="Zpa63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5" l="1"/>
  <c r="C54" i="5"/>
  <c r="C52" i="5"/>
  <c r="B54" i="5"/>
  <c r="B53" i="5"/>
  <c r="B52" i="5"/>
  <c r="C29" i="3"/>
  <c r="C30" i="3"/>
  <c r="C28" i="3"/>
  <c r="B30" i="3"/>
  <c r="B29" i="3"/>
  <c r="B28" i="3"/>
  <c r="C39" i="4"/>
  <c r="C40" i="4"/>
  <c r="C38" i="4"/>
  <c r="B40" i="4"/>
  <c r="B39" i="4"/>
  <c r="B38" i="4"/>
  <c r="C60" i="6"/>
  <c r="C58" i="6"/>
  <c r="C59" i="6"/>
  <c r="B60" i="6"/>
  <c r="B59" i="6"/>
  <c r="B58" i="6"/>
  <c r="B110" i="9"/>
  <c r="B109" i="9"/>
  <c r="B108" i="9"/>
  <c r="B40" i="2"/>
  <c r="B41" i="2"/>
  <c r="B39" i="2"/>
  <c r="C29" i="1"/>
  <c r="C28" i="1"/>
  <c r="B30" i="1"/>
  <c r="B29" i="1"/>
  <c r="B28" i="1"/>
  <c r="B55" i="5" l="1"/>
  <c r="B31" i="3"/>
  <c r="B41" i="4"/>
  <c r="B61" i="6"/>
  <c r="B111" i="9"/>
  <c r="B42" i="2"/>
  <c r="B3" i="7"/>
  <c r="C3" i="7"/>
  <c r="C8" i="7"/>
  <c r="B8" i="7"/>
  <c r="C7" i="7"/>
  <c r="B7" i="7"/>
  <c r="B6" i="7"/>
  <c r="C5" i="7"/>
  <c r="C6" i="7"/>
  <c r="B5" i="7"/>
  <c r="C4" i="7"/>
  <c r="B4" i="7"/>
  <c r="C109" i="9" l="1"/>
  <c r="C110" i="9"/>
  <c r="C108" i="9"/>
  <c r="C41" i="2"/>
  <c r="C40" i="2"/>
  <c r="C39" i="2"/>
  <c r="D3" i="7"/>
  <c r="E3" i="7"/>
  <c r="D4" i="7"/>
  <c r="D6" i="7"/>
  <c r="D5" i="7"/>
  <c r="E5" i="7"/>
  <c r="E4" i="7"/>
  <c r="D8" i="7"/>
  <c r="E8" i="7"/>
  <c r="D7" i="7"/>
  <c r="E7" i="7"/>
  <c r="E6" i="7"/>
</calcChain>
</file>

<file path=xl/sharedStrings.xml><?xml version="1.0" encoding="utf-8"?>
<sst xmlns="http://schemas.openxmlformats.org/spreadsheetml/2006/main" count="581" uniqueCount="278">
  <si>
    <t>Contig</t>
  </si>
  <si>
    <t>Higher</t>
  </si>
  <si>
    <t>Equal</t>
  </si>
  <si>
    <t>Lower</t>
  </si>
  <si>
    <t>Zt09_1</t>
  </si>
  <si>
    <t>Zt09_10</t>
  </si>
  <si>
    <t>Zt09_11</t>
  </si>
  <si>
    <t>Zt09_12</t>
  </si>
  <si>
    <t>Zt09_13</t>
  </si>
  <si>
    <t>Zt09_14</t>
  </si>
  <si>
    <t>Zt09_15</t>
  </si>
  <si>
    <t>Zt09_16</t>
  </si>
  <si>
    <t>Zt09_17</t>
  </si>
  <si>
    <t>Zt09_18</t>
  </si>
  <si>
    <t>Zt09_19</t>
  </si>
  <si>
    <t>Zt09_2</t>
  </si>
  <si>
    <t>Zt09_20</t>
  </si>
  <si>
    <t>Zt09_21</t>
  </si>
  <si>
    <t>Zt09_3</t>
  </si>
  <si>
    <t>Zt09_4</t>
  </si>
  <si>
    <t>Zt09_5</t>
  </si>
  <si>
    <t>Zt09_6</t>
  </si>
  <si>
    <t>Zt09_7</t>
  </si>
  <si>
    <t>Zt09_8</t>
  </si>
  <si>
    <t>Zt09_9</t>
  </si>
  <si>
    <t>#Strain specific</t>
  </si>
  <si>
    <t>Simulations in which, compared to the observed values,</t>
  </si>
  <si>
    <t>Zt05_0</t>
  </si>
  <si>
    <t>Zt05_1</t>
  </si>
  <si>
    <t>Zt05_104</t>
  </si>
  <si>
    <t>Zt05_13</t>
  </si>
  <si>
    <t>Zt05_14</t>
  </si>
  <si>
    <t>Zt05_16</t>
  </si>
  <si>
    <t>Zt05_17</t>
  </si>
  <si>
    <t>Zt05_18</t>
  </si>
  <si>
    <t>Zt05_19</t>
  </si>
  <si>
    <t>Zt05_2</t>
  </si>
  <si>
    <t>Zt05_20</t>
  </si>
  <si>
    <t>Zt05_21</t>
  </si>
  <si>
    <t>Zt05_22</t>
  </si>
  <si>
    <t>Zt05_23</t>
  </si>
  <si>
    <t>Zt05_24</t>
  </si>
  <si>
    <t>Zt05_25</t>
  </si>
  <si>
    <t>Zt05_26</t>
  </si>
  <si>
    <t>Zt05_27</t>
  </si>
  <si>
    <t>Zt05_3</t>
  </si>
  <si>
    <t>Zt05_4</t>
  </si>
  <si>
    <t>Zt05_5</t>
  </si>
  <si>
    <t>Zt05_6</t>
  </si>
  <si>
    <t>Zt05_7</t>
  </si>
  <si>
    <t>Zt05_70</t>
  </si>
  <si>
    <t>Zt05_72</t>
  </si>
  <si>
    <t>Zt05_75</t>
  </si>
  <si>
    <t>Zt05_83</t>
  </si>
  <si>
    <t>Zt05_84</t>
  </si>
  <si>
    <t>Zt05_96</t>
  </si>
  <si>
    <t>the number of strain specific genes was:</t>
  </si>
  <si>
    <t>Zt10_0</t>
  </si>
  <si>
    <t>Zt10_1</t>
  </si>
  <si>
    <t>Zt10_10</t>
  </si>
  <si>
    <t>Zt10_11</t>
  </si>
  <si>
    <t>Zt10_12</t>
  </si>
  <si>
    <t>Zt10_13</t>
  </si>
  <si>
    <t>Zt10_14</t>
  </si>
  <si>
    <t>Zt10_15</t>
  </si>
  <si>
    <t>Zt10_16</t>
  </si>
  <si>
    <t>Zt10_18</t>
  </si>
  <si>
    <t>Zt10_19</t>
  </si>
  <si>
    <t>Zt10_2</t>
  </si>
  <si>
    <t>Zt10_3</t>
  </si>
  <si>
    <t>Zt10_4</t>
  </si>
  <si>
    <t>Zt10_5</t>
  </si>
  <si>
    <t>Zt10_6</t>
  </si>
  <si>
    <t>Zt10_7</t>
  </si>
  <si>
    <t>Zt10_8</t>
  </si>
  <si>
    <t>Zt10_9</t>
  </si>
  <si>
    <t>Zp13_0</t>
  </si>
  <si>
    <t>Zp13_1</t>
  </si>
  <si>
    <t>Zp13_10</t>
  </si>
  <si>
    <t>Zp13_100</t>
  </si>
  <si>
    <t>Zp13_12</t>
  </si>
  <si>
    <t>Zp13_13</t>
  </si>
  <si>
    <t>Zp13_14</t>
  </si>
  <si>
    <t>Zp13_19</t>
  </si>
  <si>
    <t>Zp13_2</t>
  </si>
  <si>
    <t>Zp13_20</t>
  </si>
  <si>
    <t>Zp13_21</t>
  </si>
  <si>
    <t>Zp13_23</t>
  </si>
  <si>
    <t>Zp13_24</t>
  </si>
  <si>
    <t>Zp13_26</t>
  </si>
  <si>
    <t>Zp13_27</t>
  </si>
  <si>
    <t>Zp13_28</t>
  </si>
  <si>
    <t>Zp13_29</t>
  </si>
  <si>
    <t>Zp13_3</t>
  </si>
  <si>
    <t>Zp13_30</t>
  </si>
  <si>
    <t>Zp13_31</t>
  </si>
  <si>
    <t>Zp13_32</t>
  </si>
  <si>
    <t>Zp13_33</t>
  </si>
  <si>
    <t>Zp13_4</t>
  </si>
  <si>
    <t>Zp13_5</t>
  </si>
  <si>
    <t>Zp13_6</t>
  </si>
  <si>
    <t>Zp13_7</t>
  </si>
  <si>
    <t>Zp13_71</t>
  </si>
  <si>
    <t>Zp13_72</t>
  </si>
  <si>
    <t>Zp13_73</t>
  </si>
  <si>
    <t>Zp13_75</t>
  </si>
  <si>
    <t>Zp13_76</t>
  </si>
  <si>
    <t>Zp13_77</t>
  </si>
  <si>
    <t>Zp13_78</t>
  </si>
  <si>
    <t>Zp13_8</t>
  </si>
  <si>
    <t>Zp13_80</t>
  </si>
  <si>
    <t>Zp13_9</t>
  </si>
  <si>
    <t>Zp13_98</t>
  </si>
  <si>
    <t>Zb87_11</t>
  </si>
  <si>
    <t>Zb87_14</t>
  </si>
  <si>
    <t>Zb87_16</t>
  </si>
  <si>
    <t>Zb87_17</t>
  </si>
  <si>
    <t>Zb87_18</t>
  </si>
  <si>
    <t>Zb87_2</t>
  </si>
  <si>
    <t>Zb87_21</t>
  </si>
  <si>
    <t>Zb87_22</t>
  </si>
  <si>
    <t>Zb87_23</t>
  </si>
  <si>
    <t>Zb87_26</t>
  </si>
  <si>
    <t>Zb87_28</t>
  </si>
  <si>
    <t>Zb87_30</t>
  </si>
  <si>
    <t>Zb87_31</t>
  </si>
  <si>
    <t>Zb87_32</t>
  </si>
  <si>
    <t>Zb87_37</t>
  </si>
  <si>
    <t>Zb87_38</t>
  </si>
  <si>
    <t>Zb87_4</t>
  </si>
  <si>
    <t>Zb87_40</t>
  </si>
  <si>
    <t>Zb87_41</t>
  </si>
  <si>
    <t>Zb87_5</t>
  </si>
  <si>
    <t>Zb87_61</t>
  </si>
  <si>
    <t>Zb87_62</t>
  </si>
  <si>
    <t>Zb87_64</t>
  </si>
  <si>
    <t>Zb87_65</t>
  </si>
  <si>
    <t>Zb87_68</t>
  </si>
  <si>
    <t>Zb87_71</t>
  </si>
  <si>
    <t>#Species specific</t>
  </si>
  <si>
    <t>the number of species specific genes was:</t>
  </si>
  <si>
    <t>#Species specific without strain specific</t>
  </si>
  <si>
    <t>Genome compartment</t>
  </si>
  <si>
    <t xml:space="preserve"> Non-core</t>
  </si>
  <si>
    <t xml:space="preserve"> Core</t>
  </si>
  <si>
    <t>Zt05</t>
  </si>
  <si>
    <t>Cumulated length</t>
  </si>
  <si>
    <t>Zp13</t>
  </si>
  <si>
    <t>Zt10</t>
  </si>
  <si>
    <t>Zb87</t>
  </si>
  <si>
    <t>Za17</t>
  </si>
  <si>
    <t>-</t>
  </si>
  <si>
    <t>Zt09</t>
  </si>
  <si>
    <t>Percentage</t>
  </si>
  <si>
    <t>Observed_count_specific_genes</t>
  </si>
  <si>
    <t>Length</t>
  </si>
  <si>
    <t>GC%</t>
  </si>
  <si>
    <t>Zt05_37</t>
  </si>
  <si>
    <t>Nb of genes</t>
  </si>
  <si>
    <t>Contig length</t>
  </si>
  <si>
    <t>Nb of orthologs with IPO323 core chromosomes</t>
  </si>
  <si>
    <t>Percent of orthologs with IPO323 core chromosomes</t>
  </si>
  <si>
    <t>Zp13_25</t>
  </si>
  <si>
    <t>Zp13_83</t>
  </si>
  <si>
    <t>Zp13_84</t>
  </si>
  <si>
    <t>Zp13_90</t>
  </si>
  <si>
    <t>Zp13_93</t>
  </si>
  <si>
    <t>Zb87_8</t>
  </si>
  <si>
    <t>Zb87_44</t>
  </si>
  <si>
    <t>Zb87_51</t>
  </si>
  <si>
    <t>000035F</t>
  </si>
  <si>
    <t>000016F</t>
  </si>
  <si>
    <t>000000F</t>
  </si>
  <si>
    <t>000030F</t>
  </si>
  <si>
    <t>000020F</t>
  </si>
  <si>
    <t>000017F</t>
  </si>
  <si>
    <t>000028F</t>
  </si>
  <si>
    <t>000008F</t>
  </si>
  <si>
    <t>000027F</t>
  </si>
  <si>
    <t>000055F</t>
  </si>
  <si>
    <t>000047F</t>
  </si>
  <si>
    <t>000049F</t>
  </si>
  <si>
    <t>000039F</t>
  </si>
  <si>
    <t>000026F</t>
  </si>
  <si>
    <t>000025F</t>
  </si>
  <si>
    <t>000003F</t>
  </si>
  <si>
    <t>000034F</t>
  </si>
  <si>
    <t>000009F</t>
  </si>
  <si>
    <t>000006F</t>
  </si>
  <si>
    <t>000037F</t>
  </si>
  <si>
    <t>000019F</t>
  </si>
  <si>
    <t>000007F</t>
  </si>
  <si>
    <t>000002F</t>
  </si>
  <si>
    <t>000014F</t>
  </si>
  <si>
    <t>000041F</t>
  </si>
  <si>
    <t>000044F</t>
  </si>
  <si>
    <t>000005F</t>
  </si>
  <si>
    <t>000042F</t>
  </si>
  <si>
    <t>000036F</t>
  </si>
  <si>
    <t>000048F</t>
  </si>
  <si>
    <t>000031F</t>
  </si>
  <si>
    <t>000038F</t>
  </si>
  <si>
    <t>000046F</t>
  </si>
  <si>
    <t>000012F</t>
  </si>
  <si>
    <t>000024F</t>
  </si>
  <si>
    <t>000004F</t>
  </si>
  <si>
    <t>000013F</t>
  </si>
  <si>
    <t>000010F</t>
  </si>
  <si>
    <t>000001F</t>
  </si>
  <si>
    <t>000023F</t>
  </si>
  <si>
    <t>000033F</t>
  </si>
  <si>
    <t>000032F</t>
  </si>
  <si>
    <t>000018F</t>
  </si>
  <si>
    <t>000022F</t>
  </si>
  <si>
    <t>000056F</t>
  </si>
  <si>
    <t>000015F</t>
  </si>
  <si>
    <t>000029F</t>
  </si>
  <si>
    <t>000011F</t>
  </si>
  <si>
    <t>000021F</t>
  </si>
  <si>
    <t>000043F</t>
  </si>
  <si>
    <t>000102F</t>
  </si>
  <si>
    <t>000100F</t>
  </si>
  <si>
    <t>000098F</t>
  </si>
  <si>
    <t>000051F</t>
  </si>
  <si>
    <t>000078F</t>
  </si>
  <si>
    <t>000057F</t>
  </si>
  <si>
    <t>000062F</t>
  </si>
  <si>
    <t>000068F</t>
  </si>
  <si>
    <t>000084F</t>
  </si>
  <si>
    <t>000113F</t>
  </si>
  <si>
    <t>000052F</t>
  </si>
  <si>
    <t>000085F</t>
  </si>
  <si>
    <t>000065F</t>
  </si>
  <si>
    <t>000083F</t>
  </si>
  <si>
    <t>000080F</t>
  </si>
  <si>
    <t>000121F</t>
  </si>
  <si>
    <t>000045F</t>
  </si>
  <si>
    <t>000076F</t>
  </si>
  <si>
    <t>000072F</t>
  </si>
  <si>
    <t>000054F</t>
  </si>
  <si>
    <t>000074F</t>
  </si>
  <si>
    <t>000120F</t>
  </si>
  <si>
    <t>000135F</t>
  </si>
  <si>
    <t>000099F</t>
  </si>
  <si>
    <t>000067F</t>
  </si>
  <si>
    <t>000122F</t>
  </si>
  <si>
    <t>000089F</t>
  </si>
  <si>
    <t>000053F</t>
  </si>
  <si>
    <t>000069F</t>
  </si>
  <si>
    <t>000079F</t>
  </si>
  <si>
    <t>000064F</t>
  </si>
  <si>
    <t>000059F</t>
  </si>
  <si>
    <t>000060F</t>
  </si>
  <si>
    <t>000070F</t>
  </si>
  <si>
    <t>000128F</t>
  </si>
  <si>
    <t>000086F</t>
  </si>
  <si>
    <t>000058F</t>
  </si>
  <si>
    <t>000105F</t>
  </si>
  <si>
    <t>000073F</t>
  </si>
  <si>
    <t>000061F</t>
  </si>
  <si>
    <t>000077F</t>
  </si>
  <si>
    <t>000066F</t>
  </si>
  <si>
    <t>000050F</t>
  </si>
  <si>
    <t>000094F</t>
  </si>
  <si>
    <t>000095F</t>
  </si>
  <si>
    <t>000101F</t>
  </si>
  <si>
    <t>000063F</t>
  </si>
  <si>
    <t>000075F</t>
  </si>
  <si>
    <t>000081F</t>
  </si>
  <si>
    <t>000071F</t>
  </si>
  <si>
    <t>000040F</t>
  </si>
  <si>
    <t>000088F</t>
  </si>
  <si>
    <t>000082F</t>
  </si>
  <si>
    <t>000114F</t>
  </si>
  <si>
    <t>Size</t>
  </si>
  <si>
    <t>Total</t>
  </si>
  <si>
    <t>Unclear</t>
  </si>
  <si>
    <t xml:space="preserve">N.B.: In the table above "unclear" means that fewer than 10 genes were found on a particular contig, limiting our ability to compare the contig to the core chromosomes of the IPO323 reference.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</si>
</sst>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2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2" fontId="0" fillId="0" borderId="0" xfId="0" applyNumberFormat="1" applyBorder="1"/>
    <xf numFmtId="1" fontId="0" fillId="0" borderId="8" xfId="0" applyNumberFormat="1" applyBorder="1"/>
    <xf numFmtId="2" fontId="0" fillId="0" borderId="8" xfId="0" applyNumberFormat="1" applyBorder="1"/>
    <xf numFmtId="0" fontId="1" fillId="0" borderId="10" xfId="0" applyFont="1" applyBorder="1"/>
    <xf numFmtId="0" fontId="1" fillId="0" borderId="11" xfId="0" applyFont="1" applyBorder="1"/>
    <xf numFmtId="1" fontId="1" fillId="0" borderId="11" xfId="0" applyNumberFormat="1" applyFont="1" applyBorder="1"/>
    <xf numFmtId="2" fontId="1" fillId="0" borderId="11" xfId="0" applyNumberFormat="1" applyFont="1" applyBorder="1"/>
    <xf numFmtId="0" fontId="1" fillId="0" borderId="12" xfId="0" applyFont="1" applyBorder="1"/>
    <xf numFmtId="1" fontId="0" fillId="0" borderId="2" xfId="0" applyNumberFormat="1" applyBorder="1"/>
    <xf numFmtId="2" fontId="0" fillId="0" borderId="3" xfId="0" applyNumberFormat="1" applyBorder="1"/>
    <xf numFmtId="1" fontId="0" fillId="0" borderId="3" xfId="0" applyNumberFormat="1" applyBorder="1"/>
    <xf numFmtId="2" fontId="0" fillId="0" borderId="4" xfId="0" applyNumberFormat="1" applyBorder="1"/>
    <xf numFmtId="0" fontId="1" fillId="0" borderId="1" xfId="0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1" fillId="0" borderId="7" xfId="0" applyFont="1" applyFill="1" applyBorder="1"/>
    <xf numFmtId="0" fontId="0" fillId="0" borderId="0" xfId="0" applyFont="1" applyFill="1" applyBorder="1"/>
    <xf numFmtId="1" fontId="0" fillId="0" borderId="0" xfId="0" applyNumberFormat="1" applyFont="1"/>
    <xf numFmtId="2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F158-DBD9-9641-B88A-3CBB0D3F7245}">
  <dimension ref="A1:E8"/>
  <sheetViews>
    <sheetView workbookViewId="0">
      <selection activeCell="C35" sqref="C35"/>
    </sheetView>
  </sheetViews>
  <sheetFormatPr baseColWidth="10" defaultRowHeight="15" x14ac:dyDescent="0.2"/>
  <sheetData>
    <row r="1" spans="1:5" x14ac:dyDescent="0.2">
      <c r="B1" s="27" t="s">
        <v>146</v>
      </c>
      <c r="C1" s="27"/>
      <c r="D1" s="27" t="s">
        <v>153</v>
      </c>
      <c r="E1" s="27"/>
    </row>
    <row r="2" spans="1:5" x14ac:dyDescent="0.2">
      <c r="B2" s="1" t="s">
        <v>143</v>
      </c>
      <c r="C2" s="1" t="s">
        <v>144</v>
      </c>
      <c r="D2" s="1" t="s">
        <v>143</v>
      </c>
      <c r="E2" s="1" t="s">
        <v>144</v>
      </c>
    </row>
    <row r="3" spans="1:5" x14ac:dyDescent="0.2">
      <c r="A3" s="1" t="s">
        <v>152</v>
      </c>
      <c r="B3">
        <f>SUMIF('Zt09'!$C:$C,B$2,'Zt09'!$B:$B)</f>
        <v>4608605</v>
      </c>
      <c r="C3" t="e">
        <f>SUMIF('Zt05'!#REF!,C$2,'Zt05'!#REF!)</f>
        <v>#REF!</v>
      </c>
      <c r="D3" t="e">
        <f>ROUND(B3*100/SUM($B3:$C3), 2)</f>
        <v>#REF!</v>
      </c>
      <c r="E3" t="e">
        <f>ROUND(C3*100/SUM($B3:$C3), 2)</f>
        <v>#REF!</v>
      </c>
    </row>
    <row r="4" spans="1:5" x14ac:dyDescent="0.2">
      <c r="A4" s="1" t="s">
        <v>145</v>
      </c>
      <c r="B4" t="e">
        <f>SUMIF('Zt05'!#REF!,B$2,'Zt05'!#REF!)</f>
        <v>#REF!</v>
      </c>
      <c r="C4" t="e">
        <f>SUMIF('Zt05'!#REF!,C$2,'Zt05'!#REF!)</f>
        <v>#REF!</v>
      </c>
      <c r="D4" t="e">
        <f>ROUND(B4*100/SUM($B4:$C4), 2)</f>
        <v>#REF!</v>
      </c>
      <c r="E4" t="e">
        <f>ROUND(C4*100/SUM($B4:$C4), 2)</f>
        <v>#REF!</v>
      </c>
    </row>
    <row r="5" spans="1:5" x14ac:dyDescent="0.2">
      <c r="A5" s="1" t="s">
        <v>148</v>
      </c>
      <c r="B5" t="e">
        <f>SUMIF('Zt10'!#REF!,B$2,'Zt10'!#REF!)</f>
        <v>#REF!</v>
      </c>
      <c r="C5" t="e">
        <f>SUMIF('Zt10'!#REF!,C$2,'Zt10'!#REF!)</f>
        <v>#REF!</v>
      </c>
      <c r="D5" t="e">
        <f t="shared" ref="D5:D8" si="0">ROUND(B5*100/SUM($B5:$C5), 2)</f>
        <v>#REF!</v>
      </c>
      <c r="E5" t="e">
        <f t="shared" ref="E5:E8" si="1">ROUND(C5*100/SUM($B5:$C5), 2)</f>
        <v>#REF!</v>
      </c>
    </row>
    <row r="6" spans="1:5" x14ac:dyDescent="0.2">
      <c r="A6" s="1" t="s">
        <v>147</v>
      </c>
      <c r="B6" t="e">
        <f>SUMIF('Zp13'!#REF!,B$2,'Zp13'!#REF!)</f>
        <v>#REF!</v>
      </c>
      <c r="C6" t="e">
        <f>SUMIF('Zp13'!#REF!,C$2,'Zp13'!#REF!)</f>
        <v>#REF!</v>
      </c>
      <c r="D6" t="e">
        <f t="shared" si="0"/>
        <v>#REF!</v>
      </c>
      <c r="E6" t="e">
        <f t="shared" si="1"/>
        <v>#REF!</v>
      </c>
    </row>
    <row r="7" spans="1:5" x14ac:dyDescent="0.2">
      <c r="A7" s="1" t="s">
        <v>149</v>
      </c>
      <c r="B7">
        <f>SUMIF('Zb87'!$L:$L,B$2,'Zb87'!$K:$K)</f>
        <v>0</v>
      </c>
      <c r="C7">
        <f>SUMIF('Zb87'!$L:$L,C$2,'Zb87'!$K:$K)</f>
        <v>0</v>
      </c>
      <c r="D7" t="e">
        <f t="shared" si="0"/>
        <v>#DIV/0!</v>
      </c>
      <c r="E7" t="e">
        <f t="shared" si="1"/>
        <v>#DIV/0!</v>
      </c>
    </row>
    <row r="8" spans="1:5" x14ac:dyDescent="0.2">
      <c r="A8" s="1" t="s">
        <v>150</v>
      </c>
      <c r="B8">
        <f>SUMIF('Za17'!$L:$L,B$2,'Za17'!$K:$K)</f>
        <v>0</v>
      </c>
      <c r="C8">
        <f>SUMIF('Za17'!$L:$L,C$2,'Za17'!$K:$K)</f>
        <v>0</v>
      </c>
      <c r="D8" t="e">
        <f t="shared" si="0"/>
        <v>#DIV/0!</v>
      </c>
      <c r="E8" t="e">
        <f t="shared" si="1"/>
        <v>#DIV/0!</v>
      </c>
    </row>
  </sheetData>
  <dataConsolidate/>
  <mergeCells count="2">
    <mergeCell ref="B1:C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A27" sqref="A27:C30"/>
    </sheetView>
  </sheetViews>
  <sheetFormatPr baseColWidth="10" defaultRowHeight="15" x14ac:dyDescent="0.2"/>
  <sheetData>
    <row r="1" spans="1:16" x14ac:dyDescent="0.2">
      <c r="D1" s="28" t="s">
        <v>25</v>
      </c>
      <c r="E1" s="29"/>
      <c r="F1" s="29"/>
      <c r="G1" s="30"/>
      <c r="H1" s="28" t="s">
        <v>139</v>
      </c>
      <c r="I1" s="29"/>
      <c r="J1" s="29"/>
      <c r="K1" s="30"/>
      <c r="L1" s="28" t="s">
        <v>141</v>
      </c>
      <c r="M1" s="29"/>
      <c r="N1" s="29"/>
      <c r="O1" s="30"/>
    </row>
    <row r="2" spans="1:16" x14ac:dyDescent="0.2">
      <c r="D2" s="2"/>
      <c r="E2" s="3" t="s">
        <v>26</v>
      </c>
      <c r="F2" s="3"/>
      <c r="G2" s="4"/>
      <c r="H2" s="2" t="s">
        <v>26</v>
      </c>
      <c r="I2" s="3"/>
      <c r="J2" s="3"/>
      <c r="K2" s="4"/>
      <c r="L2" s="2"/>
      <c r="M2" s="3"/>
      <c r="N2" s="3"/>
      <c r="O2" s="4"/>
    </row>
    <row r="3" spans="1:16" x14ac:dyDescent="0.2">
      <c r="D3" s="2"/>
      <c r="E3" s="3" t="s">
        <v>56</v>
      </c>
      <c r="F3" s="3"/>
      <c r="G3" s="4"/>
      <c r="H3" s="2" t="s">
        <v>140</v>
      </c>
      <c r="I3" s="3"/>
      <c r="J3" s="3"/>
      <c r="K3" s="4"/>
      <c r="L3" s="2"/>
      <c r="M3" s="3"/>
      <c r="N3" s="3"/>
      <c r="O3" s="4"/>
    </row>
    <row r="4" spans="1:16" x14ac:dyDescent="0.2">
      <c r="A4" s="16" t="s">
        <v>0</v>
      </c>
      <c r="B4" s="17" t="s">
        <v>155</v>
      </c>
      <c r="C4" s="20" t="s">
        <v>142</v>
      </c>
      <c r="D4" s="16" t="s">
        <v>154</v>
      </c>
      <c r="E4" s="17" t="s">
        <v>1</v>
      </c>
      <c r="F4" s="17" t="s">
        <v>2</v>
      </c>
      <c r="G4" s="20" t="s">
        <v>3</v>
      </c>
      <c r="H4" s="16" t="s">
        <v>154</v>
      </c>
      <c r="I4" s="17" t="s">
        <v>1</v>
      </c>
      <c r="J4" s="17" t="s">
        <v>2</v>
      </c>
      <c r="K4" s="20" t="s">
        <v>3</v>
      </c>
      <c r="L4" s="16" t="s">
        <v>154</v>
      </c>
      <c r="M4" s="17" t="s">
        <v>1</v>
      </c>
      <c r="N4" s="17" t="s">
        <v>2</v>
      </c>
      <c r="O4" s="20" t="s">
        <v>3</v>
      </c>
      <c r="P4" s="1"/>
    </row>
    <row r="5" spans="1:16" x14ac:dyDescent="0.2">
      <c r="A5" s="5" t="s">
        <v>4</v>
      </c>
      <c r="B5" s="3">
        <v>6088797</v>
      </c>
      <c r="C5" s="4" t="s">
        <v>144</v>
      </c>
      <c r="D5" s="2">
        <v>63</v>
      </c>
      <c r="E5" s="3">
        <v>1000</v>
      </c>
      <c r="F5" s="3">
        <v>0</v>
      </c>
      <c r="G5" s="4">
        <v>0</v>
      </c>
      <c r="H5" s="2">
        <v>89</v>
      </c>
      <c r="I5" s="3">
        <v>1000</v>
      </c>
      <c r="J5" s="3">
        <v>0</v>
      </c>
      <c r="K5" s="4">
        <v>0</v>
      </c>
      <c r="L5" s="2">
        <v>26</v>
      </c>
      <c r="M5" s="3">
        <v>1000</v>
      </c>
      <c r="N5" s="3">
        <v>0</v>
      </c>
      <c r="O5" s="4">
        <v>0</v>
      </c>
    </row>
    <row r="6" spans="1:16" x14ac:dyDescent="0.2">
      <c r="A6" s="5" t="s">
        <v>5</v>
      </c>
      <c r="B6" s="3">
        <v>1682575</v>
      </c>
      <c r="C6" s="4" t="s">
        <v>144</v>
      </c>
      <c r="D6" s="2">
        <v>19</v>
      </c>
      <c r="E6" s="3">
        <v>999</v>
      </c>
      <c r="F6" s="3">
        <v>0</v>
      </c>
      <c r="G6" s="4">
        <v>1</v>
      </c>
      <c r="H6" s="2">
        <v>36</v>
      </c>
      <c r="I6" s="3">
        <v>998</v>
      </c>
      <c r="J6" s="3">
        <v>0</v>
      </c>
      <c r="K6" s="4">
        <v>2</v>
      </c>
      <c r="L6" s="2">
        <v>17</v>
      </c>
      <c r="M6" s="3">
        <v>1000</v>
      </c>
      <c r="N6" s="3">
        <v>0</v>
      </c>
      <c r="O6" s="4">
        <v>0</v>
      </c>
    </row>
    <row r="7" spans="1:16" x14ac:dyDescent="0.2">
      <c r="A7" s="5" t="s">
        <v>6</v>
      </c>
      <c r="B7" s="3">
        <v>1624292</v>
      </c>
      <c r="C7" s="4" t="s">
        <v>144</v>
      </c>
      <c r="D7" s="2">
        <v>26</v>
      </c>
      <c r="E7" s="3">
        <v>947</v>
      </c>
      <c r="F7" s="3">
        <v>17</v>
      </c>
      <c r="G7" s="4">
        <v>36</v>
      </c>
      <c r="H7" s="2">
        <v>38</v>
      </c>
      <c r="I7" s="3">
        <v>993</v>
      </c>
      <c r="J7" s="3">
        <v>2</v>
      </c>
      <c r="K7" s="4">
        <v>5</v>
      </c>
      <c r="L7" s="2">
        <v>12</v>
      </c>
      <c r="M7" s="3">
        <v>1000</v>
      </c>
      <c r="N7" s="3">
        <v>0</v>
      </c>
      <c r="O7" s="4">
        <v>0</v>
      </c>
    </row>
    <row r="8" spans="1:16" x14ac:dyDescent="0.2">
      <c r="A8" s="5" t="s">
        <v>7</v>
      </c>
      <c r="B8" s="3">
        <v>1462624</v>
      </c>
      <c r="C8" s="4" t="s">
        <v>144</v>
      </c>
      <c r="D8" s="2">
        <v>20</v>
      </c>
      <c r="E8" s="3">
        <v>974</v>
      </c>
      <c r="F8" s="3">
        <v>10</v>
      </c>
      <c r="G8" s="4">
        <v>16</v>
      </c>
      <c r="H8" s="2">
        <v>26</v>
      </c>
      <c r="I8" s="3">
        <v>999</v>
      </c>
      <c r="J8" s="3">
        <v>0</v>
      </c>
      <c r="K8" s="4">
        <v>1</v>
      </c>
      <c r="L8" s="2">
        <v>6</v>
      </c>
      <c r="M8" s="3">
        <v>1000</v>
      </c>
      <c r="N8" s="3">
        <v>0</v>
      </c>
      <c r="O8" s="4">
        <v>0</v>
      </c>
    </row>
    <row r="9" spans="1:16" x14ac:dyDescent="0.2">
      <c r="A9" s="5" t="s">
        <v>8</v>
      </c>
      <c r="B9" s="3">
        <v>1185774</v>
      </c>
      <c r="C9" s="4" t="s">
        <v>144</v>
      </c>
      <c r="D9" s="2">
        <v>30</v>
      </c>
      <c r="E9" s="3">
        <v>130</v>
      </c>
      <c r="F9" s="3">
        <v>42</v>
      </c>
      <c r="G9" s="4">
        <v>828</v>
      </c>
      <c r="H9" s="2">
        <v>47</v>
      </c>
      <c r="I9" s="3">
        <v>47</v>
      </c>
      <c r="J9" s="3">
        <v>20</v>
      </c>
      <c r="K9" s="4">
        <v>933</v>
      </c>
      <c r="L9" s="2">
        <v>17</v>
      </c>
      <c r="M9" s="3">
        <v>1000</v>
      </c>
      <c r="N9" s="3">
        <v>0</v>
      </c>
      <c r="O9" s="4">
        <v>0</v>
      </c>
    </row>
    <row r="10" spans="1:16" x14ac:dyDescent="0.2">
      <c r="A10" s="5" t="s">
        <v>9</v>
      </c>
      <c r="B10" s="3">
        <v>773098</v>
      </c>
      <c r="C10" s="4" t="s">
        <v>143</v>
      </c>
      <c r="D10" s="2">
        <v>34</v>
      </c>
      <c r="E10" s="3">
        <v>0</v>
      </c>
      <c r="F10" s="3">
        <v>0</v>
      </c>
      <c r="G10" s="4">
        <v>1000</v>
      </c>
      <c r="H10" s="2">
        <v>62</v>
      </c>
      <c r="I10" s="3">
        <v>0</v>
      </c>
      <c r="J10" s="3">
        <v>0</v>
      </c>
      <c r="K10" s="4">
        <v>1000</v>
      </c>
      <c r="L10" s="2">
        <v>28</v>
      </c>
      <c r="M10" s="3">
        <v>1</v>
      </c>
      <c r="N10" s="3">
        <v>0</v>
      </c>
      <c r="O10" s="4">
        <v>999</v>
      </c>
    </row>
    <row r="11" spans="1:16" x14ac:dyDescent="0.2">
      <c r="A11" s="5" t="s">
        <v>10</v>
      </c>
      <c r="B11" s="3">
        <v>639501</v>
      </c>
      <c r="C11" s="4" t="s">
        <v>143</v>
      </c>
      <c r="D11" s="2">
        <v>41</v>
      </c>
      <c r="E11" s="3">
        <v>0</v>
      </c>
      <c r="F11" s="3">
        <v>0</v>
      </c>
      <c r="G11" s="4">
        <v>1000</v>
      </c>
      <c r="H11" s="2">
        <v>61</v>
      </c>
      <c r="I11" s="3">
        <v>0</v>
      </c>
      <c r="J11" s="3">
        <v>0</v>
      </c>
      <c r="K11" s="4">
        <v>1000</v>
      </c>
      <c r="L11" s="2">
        <v>20</v>
      </c>
      <c r="M11" s="3">
        <v>0</v>
      </c>
      <c r="N11" s="3">
        <v>1</v>
      </c>
      <c r="O11" s="4">
        <v>999</v>
      </c>
    </row>
    <row r="12" spans="1:16" x14ac:dyDescent="0.2">
      <c r="A12" s="5" t="s">
        <v>11</v>
      </c>
      <c r="B12" s="3">
        <v>607044</v>
      </c>
      <c r="C12" s="4" t="s">
        <v>143</v>
      </c>
      <c r="D12" s="2">
        <v>63</v>
      </c>
      <c r="E12" s="3">
        <v>0</v>
      </c>
      <c r="F12" s="3">
        <v>0</v>
      </c>
      <c r="G12" s="4">
        <v>1000</v>
      </c>
      <c r="H12" s="2">
        <v>69</v>
      </c>
      <c r="I12" s="3">
        <v>0</v>
      </c>
      <c r="J12" s="3">
        <v>0</v>
      </c>
      <c r="K12" s="4">
        <v>1000</v>
      </c>
      <c r="L12" s="2">
        <v>6</v>
      </c>
      <c r="M12" s="3">
        <v>932</v>
      </c>
      <c r="N12" s="3">
        <v>41</v>
      </c>
      <c r="O12" s="4">
        <v>27</v>
      </c>
    </row>
    <row r="13" spans="1:16" x14ac:dyDescent="0.2">
      <c r="A13" s="5" t="s">
        <v>12</v>
      </c>
      <c r="B13" s="3">
        <v>584099</v>
      </c>
      <c r="C13" s="4" t="s">
        <v>143</v>
      </c>
      <c r="D13" s="2">
        <v>38</v>
      </c>
      <c r="E13" s="3">
        <v>0</v>
      </c>
      <c r="F13" s="3">
        <v>0</v>
      </c>
      <c r="G13" s="4">
        <v>1000</v>
      </c>
      <c r="H13" s="2">
        <v>48</v>
      </c>
      <c r="I13" s="3">
        <v>0</v>
      </c>
      <c r="J13" s="3">
        <v>0</v>
      </c>
      <c r="K13" s="4">
        <v>1000</v>
      </c>
      <c r="L13" s="2">
        <v>10</v>
      </c>
      <c r="M13" s="3">
        <v>358</v>
      </c>
      <c r="N13" s="3">
        <v>110</v>
      </c>
      <c r="O13" s="4">
        <v>532</v>
      </c>
    </row>
    <row r="14" spans="1:16" x14ac:dyDescent="0.2">
      <c r="A14" s="5" t="s">
        <v>13</v>
      </c>
      <c r="B14" s="3">
        <v>573698</v>
      </c>
      <c r="C14" s="4" t="s">
        <v>143</v>
      </c>
      <c r="D14" s="2">
        <v>37</v>
      </c>
      <c r="E14" s="3">
        <v>0</v>
      </c>
      <c r="F14" s="3">
        <v>0</v>
      </c>
      <c r="G14" s="4">
        <v>1000</v>
      </c>
      <c r="H14" s="2">
        <v>64</v>
      </c>
      <c r="I14" s="3">
        <v>0</v>
      </c>
      <c r="J14" s="3">
        <v>0</v>
      </c>
      <c r="K14" s="4">
        <v>1000</v>
      </c>
      <c r="L14" s="2">
        <v>27</v>
      </c>
      <c r="M14" s="3">
        <v>0</v>
      </c>
      <c r="N14" s="3">
        <v>0</v>
      </c>
      <c r="O14" s="4">
        <v>1000</v>
      </c>
    </row>
    <row r="15" spans="1:16" x14ac:dyDescent="0.2">
      <c r="A15" s="5" t="s">
        <v>14</v>
      </c>
      <c r="B15" s="3">
        <v>549847</v>
      </c>
      <c r="C15" s="4" t="s">
        <v>143</v>
      </c>
      <c r="D15" s="2">
        <v>31</v>
      </c>
      <c r="E15" s="3">
        <v>0</v>
      </c>
      <c r="F15" s="3">
        <v>0</v>
      </c>
      <c r="G15" s="4">
        <v>1000</v>
      </c>
      <c r="H15" s="2">
        <v>60</v>
      </c>
      <c r="I15" s="3">
        <v>0</v>
      </c>
      <c r="J15" s="3">
        <v>0</v>
      </c>
      <c r="K15" s="4">
        <v>1000</v>
      </c>
      <c r="L15" s="2">
        <v>29</v>
      </c>
      <c r="M15" s="3">
        <v>0</v>
      </c>
      <c r="N15" s="3">
        <v>0</v>
      </c>
      <c r="O15" s="4">
        <v>1000</v>
      </c>
    </row>
    <row r="16" spans="1:16" x14ac:dyDescent="0.2">
      <c r="A16" s="5" t="s">
        <v>15</v>
      </c>
      <c r="B16" s="3">
        <v>3860111</v>
      </c>
      <c r="C16" s="4" t="s">
        <v>144</v>
      </c>
      <c r="D16" s="2">
        <v>47</v>
      </c>
      <c r="E16" s="3">
        <v>1000</v>
      </c>
      <c r="F16" s="3">
        <v>0</v>
      </c>
      <c r="G16" s="4">
        <v>0</v>
      </c>
      <c r="H16" s="2">
        <v>89</v>
      </c>
      <c r="I16" s="3">
        <v>1000</v>
      </c>
      <c r="J16" s="3">
        <v>0</v>
      </c>
      <c r="K16" s="4">
        <v>0</v>
      </c>
      <c r="L16" s="2">
        <v>42</v>
      </c>
      <c r="M16" s="3">
        <v>1000</v>
      </c>
      <c r="N16" s="3">
        <v>0</v>
      </c>
      <c r="O16" s="4">
        <v>0</v>
      </c>
    </row>
    <row r="17" spans="1:15" x14ac:dyDescent="0.2">
      <c r="A17" s="5" t="s">
        <v>16</v>
      </c>
      <c r="B17" s="3">
        <v>472105</v>
      </c>
      <c r="C17" s="4" t="s">
        <v>143</v>
      </c>
      <c r="D17" s="2">
        <v>44</v>
      </c>
      <c r="E17" s="3">
        <v>0</v>
      </c>
      <c r="F17" s="3">
        <v>0</v>
      </c>
      <c r="G17" s="4">
        <v>1000</v>
      </c>
      <c r="H17" s="2">
        <v>58</v>
      </c>
      <c r="I17" s="3">
        <v>0</v>
      </c>
      <c r="J17" s="3">
        <v>0</v>
      </c>
      <c r="K17" s="4">
        <v>1000</v>
      </c>
      <c r="L17" s="2">
        <v>14</v>
      </c>
      <c r="M17" s="3">
        <v>44</v>
      </c>
      <c r="N17" s="3">
        <v>47</v>
      </c>
      <c r="O17" s="4">
        <v>909</v>
      </c>
    </row>
    <row r="18" spans="1:15" x14ac:dyDescent="0.2">
      <c r="A18" s="5" t="s">
        <v>17</v>
      </c>
      <c r="B18" s="3">
        <v>409213</v>
      </c>
      <c r="C18" s="4" t="s">
        <v>143</v>
      </c>
      <c r="D18" s="2">
        <v>45</v>
      </c>
      <c r="E18" s="3">
        <v>0</v>
      </c>
      <c r="F18" s="3">
        <v>0</v>
      </c>
      <c r="G18" s="4">
        <v>1000</v>
      </c>
      <c r="H18" s="2">
        <v>55</v>
      </c>
      <c r="I18" s="3">
        <v>0</v>
      </c>
      <c r="J18" s="3">
        <v>0</v>
      </c>
      <c r="K18" s="4">
        <v>1000</v>
      </c>
      <c r="L18" s="2">
        <v>10</v>
      </c>
      <c r="M18" s="3">
        <v>115</v>
      </c>
      <c r="N18" s="3">
        <v>92</v>
      </c>
      <c r="O18" s="4">
        <v>793</v>
      </c>
    </row>
    <row r="19" spans="1:15" x14ac:dyDescent="0.2">
      <c r="A19" s="5" t="s">
        <v>18</v>
      </c>
      <c r="B19" s="3">
        <v>3505381</v>
      </c>
      <c r="C19" s="4" t="s">
        <v>144</v>
      </c>
      <c r="D19" s="2">
        <v>44</v>
      </c>
      <c r="E19" s="3">
        <v>1000</v>
      </c>
      <c r="F19" s="3">
        <v>0</v>
      </c>
      <c r="G19" s="4">
        <v>0</v>
      </c>
      <c r="H19" s="2">
        <v>67</v>
      </c>
      <c r="I19" s="3">
        <v>1000</v>
      </c>
      <c r="J19" s="3">
        <v>0</v>
      </c>
      <c r="K19" s="4">
        <v>0</v>
      </c>
      <c r="L19" s="2">
        <v>23</v>
      </c>
      <c r="M19" s="3">
        <v>1000</v>
      </c>
      <c r="N19" s="3">
        <v>0</v>
      </c>
      <c r="O19" s="4">
        <v>0</v>
      </c>
    </row>
    <row r="20" spans="1:15" x14ac:dyDescent="0.2">
      <c r="A20" s="5" t="s">
        <v>19</v>
      </c>
      <c r="B20" s="3">
        <v>2880011</v>
      </c>
      <c r="C20" s="4" t="s">
        <v>144</v>
      </c>
      <c r="D20" s="2">
        <v>29</v>
      </c>
      <c r="E20" s="3">
        <v>1000</v>
      </c>
      <c r="F20" s="3">
        <v>0</v>
      </c>
      <c r="G20" s="4">
        <v>0</v>
      </c>
      <c r="H20" s="2">
        <v>45</v>
      </c>
      <c r="I20" s="3">
        <v>1000</v>
      </c>
      <c r="J20" s="3">
        <v>0</v>
      </c>
      <c r="K20" s="4">
        <v>0</v>
      </c>
      <c r="L20" s="2">
        <v>16</v>
      </c>
      <c r="M20" s="3">
        <v>1000</v>
      </c>
      <c r="N20" s="3">
        <v>0</v>
      </c>
      <c r="O20" s="4">
        <v>0</v>
      </c>
    </row>
    <row r="21" spans="1:15" x14ac:dyDescent="0.2">
      <c r="A21" s="5" t="s">
        <v>20</v>
      </c>
      <c r="B21" s="3">
        <v>2861803</v>
      </c>
      <c r="C21" s="4" t="s">
        <v>144</v>
      </c>
      <c r="D21" s="2">
        <v>31</v>
      </c>
      <c r="E21" s="3">
        <v>1000</v>
      </c>
      <c r="F21" s="3">
        <v>0</v>
      </c>
      <c r="G21" s="4">
        <v>0</v>
      </c>
      <c r="H21" s="2">
        <v>50</v>
      </c>
      <c r="I21" s="3">
        <v>1000</v>
      </c>
      <c r="J21" s="3">
        <v>0</v>
      </c>
      <c r="K21" s="4">
        <v>0</v>
      </c>
      <c r="L21" s="2">
        <v>19</v>
      </c>
      <c r="M21" s="3">
        <v>1000</v>
      </c>
      <c r="N21" s="3">
        <v>0</v>
      </c>
      <c r="O21" s="4">
        <v>0</v>
      </c>
    </row>
    <row r="22" spans="1:15" x14ac:dyDescent="0.2">
      <c r="A22" s="5" t="s">
        <v>21</v>
      </c>
      <c r="B22" s="3">
        <v>2674951</v>
      </c>
      <c r="C22" s="4" t="s">
        <v>144</v>
      </c>
      <c r="D22" s="2">
        <v>29</v>
      </c>
      <c r="E22" s="3">
        <v>999</v>
      </c>
      <c r="F22" s="3">
        <v>1</v>
      </c>
      <c r="G22" s="4">
        <v>0</v>
      </c>
      <c r="H22" s="2">
        <v>52</v>
      </c>
      <c r="I22" s="3">
        <v>997</v>
      </c>
      <c r="J22" s="3">
        <v>2</v>
      </c>
      <c r="K22" s="4">
        <v>1</v>
      </c>
      <c r="L22" s="2">
        <v>23</v>
      </c>
      <c r="M22" s="3">
        <v>1000</v>
      </c>
      <c r="N22" s="3">
        <v>0</v>
      </c>
      <c r="O22" s="4">
        <v>0</v>
      </c>
    </row>
    <row r="23" spans="1:15" x14ac:dyDescent="0.2">
      <c r="A23" s="5" t="s">
        <v>22</v>
      </c>
      <c r="B23" s="3">
        <v>2665280</v>
      </c>
      <c r="C23" s="4" t="s">
        <v>144</v>
      </c>
      <c r="D23" s="2">
        <v>64</v>
      </c>
      <c r="E23" s="3">
        <v>172</v>
      </c>
      <c r="F23" s="3">
        <v>35</v>
      </c>
      <c r="G23" s="4">
        <v>793</v>
      </c>
      <c r="H23" s="2">
        <v>98</v>
      </c>
      <c r="I23" s="3">
        <v>95</v>
      </c>
      <c r="J23" s="3">
        <v>20</v>
      </c>
      <c r="K23" s="4">
        <v>885</v>
      </c>
      <c r="L23" s="2">
        <v>34</v>
      </c>
      <c r="M23" s="3">
        <v>1000</v>
      </c>
      <c r="N23" s="3">
        <v>0</v>
      </c>
      <c r="O23" s="4">
        <v>0</v>
      </c>
    </row>
    <row r="24" spans="1:15" x14ac:dyDescent="0.2">
      <c r="A24" s="5" t="s">
        <v>23</v>
      </c>
      <c r="B24" s="3">
        <v>2443572</v>
      </c>
      <c r="C24" s="4" t="s">
        <v>144</v>
      </c>
      <c r="D24" s="2">
        <v>25</v>
      </c>
      <c r="E24" s="3">
        <v>1000</v>
      </c>
      <c r="F24" s="3">
        <v>0</v>
      </c>
      <c r="G24" s="4">
        <v>0</v>
      </c>
      <c r="H24" s="2">
        <v>41</v>
      </c>
      <c r="I24" s="3">
        <v>1000</v>
      </c>
      <c r="J24" s="3">
        <v>0</v>
      </c>
      <c r="K24" s="4">
        <v>0</v>
      </c>
      <c r="L24" s="2">
        <v>16</v>
      </c>
      <c r="M24" s="3">
        <v>1000</v>
      </c>
      <c r="N24" s="3">
        <v>0</v>
      </c>
      <c r="O24" s="4">
        <v>0</v>
      </c>
    </row>
    <row r="25" spans="1:15" x14ac:dyDescent="0.2">
      <c r="A25" s="9" t="s">
        <v>24</v>
      </c>
      <c r="B25" s="7">
        <v>2142475</v>
      </c>
      <c r="C25" s="8" t="s">
        <v>144</v>
      </c>
      <c r="D25" s="6">
        <v>32</v>
      </c>
      <c r="E25" s="7">
        <v>945</v>
      </c>
      <c r="F25" s="7">
        <v>18</v>
      </c>
      <c r="G25" s="8">
        <v>37</v>
      </c>
      <c r="H25" s="6">
        <v>58</v>
      </c>
      <c r="I25" s="7">
        <v>786</v>
      </c>
      <c r="J25" s="7">
        <v>37</v>
      </c>
      <c r="K25" s="8">
        <v>177</v>
      </c>
      <c r="L25" s="6">
        <v>26</v>
      </c>
      <c r="M25" s="7">
        <v>1000</v>
      </c>
      <c r="N25" s="7">
        <v>0</v>
      </c>
      <c r="O25" s="8">
        <v>0</v>
      </c>
    </row>
    <row r="26" spans="1:15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3"/>
      <c r="B27" s="34" t="s">
        <v>274</v>
      </c>
      <c r="C27" s="35" t="s">
        <v>153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31" t="s">
        <v>143</v>
      </c>
      <c r="B28" s="3">
        <f>SUMIF(C5:C25,A28,B5:B25)</f>
        <v>4608605</v>
      </c>
      <c r="C28" s="4">
        <f>ROUND(B28*100/B$30, 2)</f>
        <v>11.61</v>
      </c>
    </row>
    <row r="29" spans="1:15" x14ac:dyDescent="0.2">
      <c r="A29" s="31" t="s">
        <v>144</v>
      </c>
      <c r="B29" s="3">
        <f>SUMIF(C5:C25,A29,B5:B25)</f>
        <v>35077646</v>
      </c>
      <c r="C29" s="4">
        <f>ROUND(B29*100/B$30, 2)</f>
        <v>88.39</v>
      </c>
    </row>
    <row r="30" spans="1:15" x14ac:dyDescent="0.2">
      <c r="A30" s="36" t="s">
        <v>275</v>
      </c>
      <c r="B30" s="7">
        <f>SUM(B5:B25)</f>
        <v>39686251</v>
      </c>
      <c r="C30" s="8"/>
    </row>
  </sheetData>
  <sortState xmlns:xlrd2="http://schemas.microsoft.com/office/spreadsheetml/2017/richdata2" ref="A5:G25">
    <sortCondition ref="A5:A25"/>
  </sortState>
  <mergeCells count="3">
    <mergeCell ref="D1:G1"/>
    <mergeCell ref="H1:K1"/>
    <mergeCell ref="L1:O1"/>
  </mergeCells>
  <conditionalFormatting sqref="E5:G27">
    <cfRule type="cellIs" dxfId="29" priority="3" operator="greaterThan">
      <formula>950</formula>
    </cfRule>
  </conditionalFormatting>
  <conditionalFormatting sqref="I5:K27">
    <cfRule type="cellIs" dxfId="28" priority="2" operator="greaterThan">
      <formula>950</formula>
    </cfRule>
  </conditionalFormatting>
  <conditionalFormatting sqref="M5:O27">
    <cfRule type="cellIs" dxfId="27" priority="1" operator="greaterThan">
      <formula>950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5"/>
  <sheetViews>
    <sheetView topLeftCell="A29" workbookViewId="0">
      <selection activeCell="A37" sqref="A37:XFD45"/>
    </sheetView>
  </sheetViews>
  <sheetFormatPr baseColWidth="10" defaultRowHeight="15" x14ac:dyDescent="0.2"/>
  <cols>
    <col min="2" max="2" width="11.6640625" style="11" bestFit="1" customWidth="1"/>
    <col min="3" max="4" width="11" style="11" bestFit="1" customWidth="1"/>
    <col min="5" max="6" width="10.83203125" style="10"/>
  </cols>
  <sheetData>
    <row r="1" spans="1:23" x14ac:dyDescent="0.2">
      <c r="G1" s="28" t="s">
        <v>25</v>
      </c>
      <c r="H1" s="29"/>
      <c r="I1" s="29"/>
      <c r="J1" s="30"/>
      <c r="K1" s="28" t="s">
        <v>139</v>
      </c>
      <c r="L1" s="29"/>
      <c r="M1" s="29"/>
      <c r="N1" s="30"/>
      <c r="O1" s="28" t="s">
        <v>141</v>
      </c>
      <c r="P1" s="29"/>
      <c r="Q1" s="29"/>
      <c r="R1" s="30"/>
    </row>
    <row r="2" spans="1:23" x14ac:dyDescent="0.2">
      <c r="G2" s="2" t="s">
        <v>26</v>
      </c>
      <c r="H2" s="3"/>
      <c r="I2" s="3"/>
      <c r="J2" s="4"/>
      <c r="K2" s="2" t="s">
        <v>26</v>
      </c>
      <c r="L2" s="3"/>
      <c r="M2" s="3"/>
      <c r="N2" s="4"/>
      <c r="O2" s="2"/>
      <c r="P2" s="3"/>
      <c r="Q2" s="3"/>
      <c r="R2" s="4"/>
      <c r="V2" s="17"/>
      <c r="W2" s="18"/>
    </row>
    <row r="3" spans="1:23" x14ac:dyDescent="0.2">
      <c r="G3" s="2" t="s">
        <v>56</v>
      </c>
      <c r="H3" s="3"/>
      <c r="I3" s="3"/>
      <c r="J3" s="4"/>
      <c r="K3" s="2" t="s">
        <v>140</v>
      </c>
      <c r="L3" s="3"/>
      <c r="M3" s="3"/>
      <c r="N3" s="4"/>
      <c r="O3" s="2"/>
      <c r="P3" s="3"/>
      <c r="Q3" s="3"/>
      <c r="R3" s="4"/>
      <c r="V3" s="12"/>
      <c r="W3" s="12"/>
    </row>
    <row r="4" spans="1:23" x14ac:dyDescent="0.2">
      <c r="A4" s="16" t="s">
        <v>0</v>
      </c>
      <c r="B4" s="17" t="s">
        <v>159</v>
      </c>
      <c r="C4" s="18" t="s">
        <v>158</v>
      </c>
      <c r="D4" s="18" t="s">
        <v>160</v>
      </c>
      <c r="E4" s="19" t="s">
        <v>161</v>
      </c>
      <c r="F4" s="20" t="s">
        <v>156</v>
      </c>
      <c r="G4" s="17" t="s">
        <v>154</v>
      </c>
      <c r="H4" s="17" t="s">
        <v>1</v>
      </c>
      <c r="I4" s="17" t="s">
        <v>2</v>
      </c>
      <c r="J4" s="20" t="s">
        <v>3</v>
      </c>
      <c r="K4" s="16" t="s">
        <v>154</v>
      </c>
      <c r="L4" s="17" t="s">
        <v>1</v>
      </c>
      <c r="M4" s="17" t="s">
        <v>2</v>
      </c>
      <c r="N4" s="20" t="s">
        <v>3</v>
      </c>
      <c r="O4" s="16" t="s">
        <v>154</v>
      </c>
      <c r="P4" s="17" t="s">
        <v>1</v>
      </c>
      <c r="Q4" s="17" t="s">
        <v>2</v>
      </c>
      <c r="R4" s="20" t="s">
        <v>3</v>
      </c>
      <c r="S4" s="1"/>
      <c r="T4" s="1"/>
      <c r="V4" s="12"/>
      <c r="W4" s="12"/>
    </row>
    <row r="5" spans="1:23" x14ac:dyDescent="0.2">
      <c r="A5" s="5" t="s">
        <v>157</v>
      </c>
      <c r="B5" s="12">
        <v>23929</v>
      </c>
      <c r="C5" s="12">
        <v>0</v>
      </c>
      <c r="D5" s="12" t="s">
        <v>151</v>
      </c>
      <c r="E5" s="13" t="s">
        <v>151</v>
      </c>
      <c r="F5" s="13">
        <v>32.31</v>
      </c>
      <c r="G5" s="21" t="s">
        <v>151</v>
      </c>
      <c r="H5" s="22" t="s">
        <v>151</v>
      </c>
      <c r="I5" s="23" t="s">
        <v>151</v>
      </c>
      <c r="J5" s="24" t="s">
        <v>151</v>
      </c>
      <c r="K5" s="21" t="s">
        <v>151</v>
      </c>
      <c r="L5" s="22" t="s">
        <v>151</v>
      </c>
      <c r="M5" s="23" t="s">
        <v>151</v>
      </c>
      <c r="N5" s="24" t="s">
        <v>151</v>
      </c>
      <c r="O5" s="21" t="s">
        <v>151</v>
      </c>
      <c r="P5" s="22" t="s">
        <v>151</v>
      </c>
      <c r="Q5" s="23" t="s">
        <v>151</v>
      </c>
      <c r="R5" s="24" t="s">
        <v>151</v>
      </c>
      <c r="V5" s="12"/>
      <c r="W5" s="12"/>
    </row>
    <row r="6" spans="1:23" x14ac:dyDescent="0.2">
      <c r="A6" s="5" t="s">
        <v>27</v>
      </c>
      <c r="B6" s="12">
        <v>6256379</v>
      </c>
      <c r="C6" s="12">
        <v>2226</v>
      </c>
      <c r="D6" s="12">
        <v>1983</v>
      </c>
      <c r="E6" s="13">
        <v>89.08</v>
      </c>
      <c r="F6" s="13">
        <v>53.1</v>
      </c>
      <c r="G6" s="2">
        <v>82</v>
      </c>
      <c r="H6" s="3">
        <v>1000</v>
      </c>
      <c r="I6" s="3">
        <v>0</v>
      </c>
      <c r="J6" s="4">
        <v>0</v>
      </c>
      <c r="K6" s="2">
        <v>120</v>
      </c>
      <c r="L6" s="3">
        <v>1000</v>
      </c>
      <c r="M6" s="3">
        <v>0</v>
      </c>
      <c r="N6" s="4">
        <v>0</v>
      </c>
      <c r="O6" s="2">
        <v>38</v>
      </c>
      <c r="P6" s="3">
        <v>1000</v>
      </c>
      <c r="Q6" s="3">
        <v>0</v>
      </c>
      <c r="R6" s="4">
        <v>0</v>
      </c>
      <c r="V6" s="12"/>
      <c r="W6" s="12"/>
    </row>
    <row r="7" spans="1:23" x14ac:dyDescent="0.2">
      <c r="A7" s="5" t="s">
        <v>28</v>
      </c>
      <c r="B7" s="12">
        <v>4044791</v>
      </c>
      <c r="C7" s="12">
        <v>1268</v>
      </c>
      <c r="D7" s="12">
        <v>1135</v>
      </c>
      <c r="E7" s="13">
        <v>89.51</v>
      </c>
      <c r="F7" s="13">
        <v>51.75</v>
      </c>
      <c r="G7" s="2">
        <v>33</v>
      </c>
      <c r="H7" s="3">
        <v>1000</v>
      </c>
      <c r="I7" s="3">
        <v>0</v>
      </c>
      <c r="J7" s="4">
        <v>0</v>
      </c>
      <c r="K7" s="2">
        <v>84</v>
      </c>
      <c r="L7" s="3">
        <v>1000</v>
      </c>
      <c r="M7" s="3">
        <v>0</v>
      </c>
      <c r="N7" s="4">
        <v>0</v>
      </c>
      <c r="O7" s="2">
        <v>51</v>
      </c>
      <c r="P7" s="3">
        <v>1000</v>
      </c>
      <c r="Q7" s="3">
        <v>0</v>
      </c>
      <c r="R7" s="4">
        <v>0</v>
      </c>
      <c r="V7" s="12"/>
      <c r="W7" s="12"/>
    </row>
    <row r="8" spans="1:23" x14ac:dyDescent="0.2">
      <c r="A8" s="5" t="s">
        <v>36</v>
      </c>
      <c r="B8" s="12">
        <v>3679917</v>
      </c>
      <c r="C8" s="12">
        <v>1189</v>
      </c>
      <c r="D8" s="12">
        <v>1062</v>
      </c>
      <c r="E8" s="13">
        <v>89.32</v>
      </c>
      <c r="F8" s="13">
        <v>52.1</v>
      </c>
      <c r="G8" s="2">
        <v>35</v>
      </c>
      <c r="H8" s="3">
        <v>1000</v>
      </c>
      <c r="I8" s="3">
        <v>0</v>
      </c>
      <c r="J8" s="4">
        <v>0</v>
      </c>
      <c r="K8" s="2">
        <v>69</v>
      </c>
      <c r="L8" s="3">
        <v>1000</v>
      </c>
      <c r="M8" s="3">
        <v>0</v>
      </c>
      <c r="N8" s="4">
        <v>0</v>
      </c>
      <c r="O8" s="2">
        <v>34</v>
      </c>
      <c r="P8" s="3">
        <v>1000</v>
      </c>
      <c r="Q8" s="3">
        <v>0</v>
      </c>
      <c r="R8" s="4">
        <v>0</v>
      </c>
      <c r="V8" s="12"/>
      <c r="W8" s="12"/>
    </row>
    <row r="9" spans="1:23" x14ac:dyDescent="0.2">
      <c r="A9" s="5" t="s">
        <v>45</v>
      </c>
      <c r="B9" s="12">
        <v>3058434</v>
      </c>
      <c r="C9" s="12">
        <v>956</v>
      </c>
      <c r="D9" s="12">
        <v>825</v>
      </c>
      <c r="E9" s="13">
        <v>86.3</v>
      </c>
      <c r="F9" s="13">
        <v>52.05</v>
      </c>
      <c r="G9" s="2">
        <v>40</v>
      </c>
      <c r="H9" s="3">
        <v>950</v>
      </c>
      <c r="I9" s="3">
        <v>11</v>
      </c>
      <c r="J9" s="4">
        <v>39</v>
      </c>
      <c r="K9" s="2">
        <v>71</v>
      </c>
      <c r="L9" s="3">
        <v>1000</v>
      </c>
      <c r="M9" s="3">
        <v>0</v>
      </c>
      <c r="N9" s="4">
        <v>0</v>
      </c>
      <c r="O9" s="2">
        <v>31</v>
      </c>
      <c r="P9" s="3">
        <v>1000</v>
      </c>
      <c r="Q9" s="3">
        <v>0</v>
      </c>
      <c r="R9" s="4">
        <v>0</v>
      </c>
      <c r="V9" s="12"/>
      <c r="W9" s="12"/>
    </row>
    <row r="10" spans="1:23" x14ac:dyDescent="0.2">
      <c r="A10" s="5" t="s">
        <v>46</v>
      </c>
      <c r="B10" s="12">
        <v>2827486</v>
      </c>
      <c r="C10" s="12">
        <v>943</v>
      </c>
      <c r="D10" s="12">
        <v>800</v>
      </c>
      <c r="E10" s="13">
        <v>84.84</v>
      </c>
      <c r="F10" s="13">
        <v>52.12</v>
      </c>
      <c r="G10" s="2">
        <v>39</v>
      </c>
      <c r="H10" s="3">
        <v>954</v>
      </c>
      <c r="I10" s="3">
        <v>12</v>
      </c>
      <c r="J10" s="4">
        <v>34</v>
      </c>
      <c r="K10" s="2">
        <v>72</v>
      </c>
      <c r="L10" s="3">
        <v>995</v>
      </c>
      <c r="M10" s="3">
        <v>0</v>
      </c>
      <c r="N10" s="4">
        <v>5</v>
      </c>
      <c r="O10" s="2">
        <v>33</v>
      </c>
      <c r="P10" s="3">
        <v>1000</v>
      </c>
      <c r="Q10" s="3">
        <v>0</v>
      </c>
      <c r="R10" s="4">
        <v>0</v>
      </c>
      <c r="V10" s="12"/>
      <c r="W10" s="12"/>
    </row>
    <row r="11" spans="1:23" x14ac:dyDescent="0.2">
      <c r="A11" s="5" t="s">
        <v>47</v>
      </c>
      <c r="B11" s="12">
        <v>2254466</v>
      </c>
      <c r="C11" s="12">
        <v>767</v>
      </c>
      <c r="D11" s="12">
        <v>681</v>
      </c>
      <c r="E11" s="13">
        <v>88.79</v>
      </c>
      <c r="F11" s="13">
        <v>52.3</v>
      </c>
      <c r="G11" s="2">
        <v>25</v>
      </c>
      <c r="H11" s="3">
        <v>996</v>
      </c>
      <c r="I11" s="3">
        <v>1</v>
      </c>
      <c r="J11" s="4">
        <v>3</v>
      </c>
      <c r="K11" s="2">
        <v>53</v>
      </c>
      <c r="L11" s="3">
        <v>999</v>
      </c>
      <c r="M11" s="3">
        <v>0</v>
      </c>
      <c r="N11" s="4">
        <v>1</v>
      </c>
      <c r="O11" s="2">
        <v>28</v>
      </c>
      <c r="P11" s="3">
        <v>1000</v>
      </c>
      <c r="Q11" s="3">
        <v>0</v>
      </c>
      <c r="R11" s="4">
        <v>0</v>
      </c>
      <c r="V11" s="12"/>
      <c r="W11" s="12"/>
    </row>
    <row r="12" spans="1:23" x14ac:dyDescent="0.2">
      <c r="A12" s="5" t="s">
        <v>49</v>
      </c>
      <c r="B12" s="12">
        <v>2454671</v>
      </c>
      <c r="C12" s="12">
        <v>754</v>
      </c>
      <c r="D12" s="12">
        <v>667</v>
      </c>
      <c r="E12" s="13">
        <v>88.46</v>
      </c>
      <c r="F12" s="13">
        <v>51.88</v>
      </c>
      <c r="G12" s="2">
        <v>14</v>
      </c>
      <c r="H12" s="3">
        <v>1000</v>
      </c>
      <c r="I12" s="3">
        <v>0</v>
      </c>
      <c r="J12" s="4">
        <v>0</v>
      </c>
      <c r="K12" s="2">
        <v>46</v>
      </c>
      <c r="L12" s="3">
        <v>1000</v>
      </c>
      <c r="M12" s="3">
        <v>0</v>
      </c>
      <c r="N12" s="4">
        <v>0</v>
      </c>
      <c r="O12" s="2">
        <v>32</v>
      </c>
      <c r="P12" s="3">
        <v>1000</v>
      </c>
      <c r="Q12" s="3">
        <v>0</v>
      </c>
      <c r="R12" s="4">
        <v>0</v>
      </c>
      <c r="V12" s="12"/>
      <c r="W12" s="12"/>
    </row>
    <row r="13" spans="1:23" x14ac:dyDescent="0.2">
      <c r="A13" s="5" t="s">
        <v>48</v>
      </c>
      <c r="B13" s="12">
        <v>2356248</v>
      </c>
      <c r="C13" s="12">
        <v>681</v>
      </c>
      <c r="D13" s="12">
        <v>554</v>
      </c>
      <c r="E13" s="13">
        <v>81.349999999999994</v>
      </c>
      <c r="F13" s="13">
        <v>50.91</v>
      </c>
      <c r="G13" s="2">
        <v>44</v>
      </c>
      <c r="H13" s="3">
        <v>84</v>
      </c>
      <c r="I13" s="3">
        <v>23</v>
      </c>
      <c r="J13" s="4">
        <v>893</v>
      </c>
      <c r="K13" s="2">
        <v>72</v>
      </c>
      <c r="L13" s="3">
        <v>279</v>
      </c>
      <c r="M13" s="3">
        <v>48</v>
      </c>
      <c r="N13" s="4">
        <v>673</v>
      </c>
      <c r="O13" s="2">
        <v>28</v>
      </c>
      <c r="P13" s="3">
        <v>1000</v>
      </c>
      <c r="Q13" s="3">
        <v>0</v>
      </c>
      <c r="R13" s="4">
        <v>0</v>
      </c>
      <c r="V13" s="12"/>
      <c r="W13" s="12"/>
    </row>
    <row r="14" spans="1:23" x14ac:dyDescent="0.2">
      <c r="A14" s="5" t="s">
        <v>30</v>
      </c>
      <c r="B14" s="12">
        <v>1921807</v>
      </c>
      <c r="C14" s="12">
        <v>608</v>
      </c>
      <c r="D14" s="12">
        <v>514</v>
      </c>
      <c r="E14" s="13">
        <v>84.54</v>
      </c>
      <c r="F14" s="13">
        <v>52.1</v>
      </c>
      <c r="G14" s="2">
        <v>21</v>
      </c>
      <c r="H14" s="3">
        <v>989</v>
      </c>
      <c r="I14" s="3">
        <v>6</v>
      </c>
      <c r="J14" s="4">
        <v>5</v>
      </c>
      <c r="K14" s="2">
        <v>48</v>
      </c>
      <c r="L14" s="3">
        <v>970</v>
      </c>
      <c r="M14" s="3">
        <v>7</v>
      </c>
      <c r="N14" s="4">
        <v>23</v>
      </c>
      <c r="O14" s="2">
        <v>27</v>
      </c>
      <c r="P14" s="3">
        <v>1000</v>
      </c>
      <c r="Q14" s="3">
        <v>0</v>
      </c>
      <c r="R14" s="4">
        <v>0</v>
      </c>
      <c r="V14" s="12"/>
      <c r="W14" s="12"/>
    </row>
    <row r="15" spans="1:23" x14ac:dyDescent="0.2">
      <c r="A15" s="5" t="s">
        <v>52</v>
      </c>
      <c r="B15" s="12">
        <v>1793459</v>
      </c>
      <c r="C15" s="12">
        <v>556</v>
      </c>
      <c r="D15" s="12">
        <v>490</v>
      </c>
      <c r="E15" s="13">
        <v>88.13</v>
      </c>
      <c r="F15" s="13">
        <v>51.65</v>
      </c>
      <c r="G15" s="2">
        <v>16</v>
      </c>
      <c r="H15" s="3">
        <v>999</v>
      </c>
      <c r="I15" s="3">
        <v>0</v>
      </c>
      <c r="J15" s="4">
        <v>1</v>
      </c>
      <c r="K15" s="2">
        <v>38</v>
      </c>
      <c r="L15" s="3">
        <v>993</v>
      </c>
      <c r="M15" s="3">
        <v>3</v>
      </c>
      <c r="N15" s="4">
        <v>4</v>
      </c>
      <c r="O15" s="2">
        <v>22</v>
      </c>
      <c r="P15" s="3">
        <v>1000</v>
      </c>
      <c r="Q15" s="3">
        <v>0</v>
      </c>
      <c r="R15" s="4">
        <v>0</v>
      </c>
      <c r="V15" s="12"/>
      <c r="W15" s="12"/>
    </row>
    <row r="16" spans="1:23" x14ac:dyDescent="0.2">
      <c r="A16" s="5" t="s">
        <v>32</v>
      </c>
      <c r="B16" s="12">
        <v>1606558</v>
      </c>
      <c r="C16" s="12">
        <v>570</v>
      </c>
      <c r="D16" s="12">
        <v>475</v>
      </c>
      <c r="E16" s="13">
        <v>83.33</v>
      </c>
      <c r="F16" s="13">
        <v>52.91</v>
      </c>
      <c r="G16" s="2">
        <v>33</v>
      </c>
      <c r="H16" s="3">
        <v>296</v>
      </c>
      <c r="I16" s="3">
        <v>63</v>
      </c>
      <c r="J16" s="4">
        <v>641</v>
      </c>
      <c r="K16" s="2">
        <v>44</v>
      </c>
      <c r="L16" s="3">
        <v>971</v>
      </c>
      <c r="M16" s="3">
        <v>12</v>
      </c>
      <c r="N16" s="4">
        <v>17</v>
      </c>
      <c r="O16" s="2">
        <v>11</v>
      </c>
      <c r="P16" s="3">
        <v>1000</v>
      </c>
      <c r="Q16" s="3">
        <v>0</v>
      </c>
      <c r="R16" s="4">
        <v>0</v>
      </c>
      <c r="V16" s="12"/>
      <c r="W16" s="12"/>
    </row>
    <row r="17" spans="1:23" x14ac:dyDescent="0.2">
      <c r="A17" s="5" t="s">
        <v>33</v>
      </c>
      <c r="B17" s="12">
        <v>1415222</v>
      </c>
      <c r="C17" s="12">
        <v>472</v>
      </c>
      <c r="D17" s="12">
        <v>412</v>
      </c>
      <c r="E17" s="13">
        <v>87.29</v>
      </c>
      <c r="F17" s="13">
        <v>52.5</v>
      </c>
      <c r="G17" s="2">
        <v>11</v>
      </c>
      <c r="H17" s="3">
        <v>999</v>
      </c>
      <c r="I17" s="3">
        <v>1</v>
      </c>
      <c r="J17" s="4">
        <v>0</v>
      </c>
      <c r="K17" s="2">
        <v>22</v>
      </c>
      <c r="L17" s="3">
        <v>1000</v>
      </c>
      <c r="M17" s="3">
        <v>0</v>
      </c>
      <c r="N17" s="4">
        <v>0</v>
      </c>
      <c r="O17" s="2">
        <v>11</v>
      </c>
      <c r="P17" s="3">
        <v>1000</v>
      </c>
      <c r="Q17" s="3">
        <v>0</v>
      </c>
      <c r="R17" s="4">
        <v>0</v>
      </c>
      <c r="V17" s="12"/>
      <c r="W17" s="12"/>
    </row>
    <row r="18" spans="1:23" x14ac:dyDescent="0.2">
      <c r="A18" s="5" t="s">
        <v>34</v>
      </c>
      <c r="B18" s="12">
        <v>1167231</v>
      </c>
      <c r="C18" s="12">
        <v>382</v>
      </c>
      <c r="D18" s="12">
        <v>323</v>
      </c>
      <c r="E18" s="13">
        <v>84.55</v>
      </c>
      <c r="F18" s="13">
        <v>52.07</v>
      </c>
      <c r="G18" s="2">
        <v>15</v>
      </c>
      <c r="H18" s="3">
        <v>884</v>
      </c>
      <c r="I18" s="3">
        <v>38</v>
      </c>
      <c r="J18" s="4">
        <v>78</v>
      </c>
      <c r="K18" s="2">
        <v>38</v>
      </c>
      <c r="L18" s="3">
        <v>487</v>
      </c>
      <c r="M18" s="3">
        <v>81</v>
      </c>
      <c r="N18" s="4">
        <v>432</v>
      </c>
      <c r="O18" s="2">
        <v>23</v>
      </c>
      <c r="P18" s="3">
        <v>996</v>
      </c>
      <c r="Q18" s="3">
        <v>2</v>
      </c>
      <c r="R18" s="4">
        <v>2</v>
      </c>
      <c r="V18" s="12"/>
      <c r="W18" s="12"/>
    </row>
    <row r="19" spans="1:23" x14ac:dyDescent="0.2">
      <c r="A19" s="5" t="s">
        <v>50</v>
      </c>
      <c r="B19" s="12">
        <v>919221</v>
      </c>
      <c r="C19" s="12">
        <v>322</v>
      </c>
      <c r="D19" s="12">
        <v>258</v>
      </c>
      <c r="E19" s="13">
        <v>80.12</v>
      </c>
      <c r="F19" s="13">
        <v>53.33</v>
      </c>
      <c r="G19" s="2">
        <v>21</v>
      </c>
      <c r="H19" s="3">
        <v>134</v>
      </c>
      <c r="I19" s="3">
        <v>64</v>
      </c>
      <c r="J19" s="4">
        <v>802</v>
      </c>
      <c r="K19" s="2">
        <v>42</v>
      </c>
      <c r="L19" s="3">
        <v>22</v>
      </c>
      <c r="M19" s="3">
        <v>16</v>
      </c>
      <c r="N19" s="4">
        <v>962</v>
      </c>
      <c r="O19" s="2">
        <v>21</v>
      </c>
      <c r="P19" s="3">
        <v>983</v>
      </c>
      <c r="Q19" s="3">
        <v>6</v>
      </c>
      <c r="R19" s="4">
        <v>11</v>
      </c>
      <c r="V19" s="12"/>
      <c r="W19" s="12"/>
    </row>
    <row r="20" spans="1:23" x14ac:dyDescent="0.2">
      <c r="A20" s="5" t="s">
        <v>44</v>
      </c>
      <c r="B20" s="12">
        <v>176989</v>
      </c>
      <c r="C20" s="12">
        <v>19</v>
      </c>
      <c r="D20" s="12">
        <v>17</v>
      </c>
      <c r="E20" s="13">
        <v>89.47</v>
      </c>
      <c r="F20" s="13">
        <v>47.47</v>
      </c>
      <c r="G20" s="2">
        <v>1</v>
      </c>
      <c r="H20" s="3">
        <v>288</v>
      </c>
      <c r="I20" s="3">
        <v>367</v>
      </c>
      <c r="J20" s="4">
        <v>345</v>
      </c>
      <c r="K20" s="2">
        <v>1</v>
      </c>
      <c r="L20" s="3">
        <v>576</v>
      </c>
      <c r="M20" s="3">
        <v>303</v>
      </c>
      <c r="N20" s="4">
        <v>121</v>
      </c>
      <c r="O20" s="2">
        <v>0</v>
      </c>
      <c r="P20" s="3">
        <v>879</v>
      </c>
      <c r="Q20" s="3">
        <v>121</v>
      </c>
      <c r="R20" s="4">
        <v>0</v>
      </c>
      <c r="V20" s="12"/>
      <c r="W20" s="12"/>
    </row>
    <row r="21" spans="1:23" x14ac:dyDescent="0.2">
      <c r="A21" s="5" t="s">
        <v>51</v>
      </c>
      <c r="B21" s="12">
        <v>40568</v>
      </c>
      <c r="C21" s="12">
        <v>8</v>
      </c>
      <c r="D21" s="12">
        <v>5</v>
      </c>
      <c r="E21" s="13">
        <v>62.5</v>
      </c>
      <c r="F21" s="13">
        <v>54.6</v>
      </c>
      <c r="G21" s="2">
        <v>3</v>
      </c>
      <c r="H21" s="3">
        <v>1</v>
      </c>
      <c r="I21" s="3">
        <v>6</v>
      </c>
      <c r="J21" s="4">
        <v>993</v>
      </c>
      <c r="K21" s="2">
        <v>4</v>
      </c>
      <c r="L21" s="3">
        <v>0</v>
      </c>
      <c r="M21" s="3">
        <v>4</v>
      </c>
      <c r="N21" s="4">
        <v>996</v>
      </c>
      <c r="O21" s="2">
        <v>1</v>
      </c>
      <c r="P21" s="3">
        <v>184</v>
      </c>
      <c r="Q21" s="3">
        <v>367</v>
      </c>
      <c r="R21" s="4">
        <v>449</v>
      </c>
      <c r="V21" s="12"/>
      <c r="W21" s="12"/>
    </row>
    <row r="22" spans="1:23" x14ac:dyDescent="0.2">
      <c r="A22" s="5" t="s">
        <v>38</v>
      </c>
      <c r="B22" s="12">
        <v>676476</v>
      </c>
      <c r="C22" s="12">
        <v>80</v>
      </c>
      <c r="D22" s="12">
        <v>2</v>
      </c>
      <c r="E22" s="13">
        <v>2.5</v>
      </c>
      <c r="F22" s="13">
        <v>51.54</v>
      </c>
      <c r="G22" s="2">
        <v>23</v>
      </c>
      <c r="H22" s="3">
        <v>0</v>
      </c>
      <c r="I22" s="3">
        <v>0</v>
      </c>
      <c r="J22" s="4">
        <v>1000</v>
      </c>
      <c r="K22" s="2">
        <v>38</v>
      </c>
      <c r="L22" s="3">
        <v>0</v>
      </c>
      <c r="M22" s="3">
        <v>0</v>
      </c>
      <c r="N22" s="4">
        <v>1000</v>
      </c>
      <c r="O22" s="2">
        <v>15</v>
      </c>
      <c r="P22" s="3">
        <v>8</v>
      </c>
      <c r="Q22" s="3">
        <v>4</v>
      </c>
      <c r="R22" s="4">
        <v>988</v>
      </c>
      <c r="V22" s="12"/>
      <c r="W22" s="12"/>
    </row>
    <row r="23" spans="1:23" x14ac:dyDescent="0.2">
      <c r="A23" s="5" t="s">
        <v>54</v>
      </c>
      <c r="B23" s="12">
        <v>34595</v>
      </c>
      <c r="C23" s="12">
        <v>8</v>
      </c>
      <c r="D23" s="12">
        <v>2</v>
      </c>
      <c r="E23" s="13">
        <v>25</v>
      </c>
      <c r="F23" s="13">
        <v>53.4</v>
      </c>
      <c r="G23" s="2">
        <v>4</v>
      </c>
      <c r="H23" s="3">
        <v>0</v>
      </c>
      <c r="I23" s="3">
        <v>0</v>
      </c>
      <c r="J23" s="4">
        <v>1000</v>
      </c>
      <c r="K23" s="2">
        <v>6</v>
      </c>
      <c r="L23" s="3">
        <v>0</v>
      </c>
      <c r="M23" s="3">
        <v>0</v>
      </c>
      <c r="N23" s="4">
        <v>1000</v>
      </c>
      <c r="O23" s="2">
        <v>2</v>
      </c>
      <c r="P23" s="3">
        <v>23</v>
      </c>
      <c r="Q23" s="3">
        <v>137</v>
      </c>
      <c r="R23" s="4">
        <v>840</v>
      </c>
      <c r="V23" s="12"/>
      <c r="W23" s="12"/>
    </row>
    <row r="24" spans="1:23" x14ac:dyDescent="0.2">
      <c r="A24" s="5" t="s">
        <v>35</v>
      </c>
      <c r="B24" s="12">
        <v>729442</v>
      </c>
      <c r="C24" s="12">
        <v>83</v>
      </c>
      <c r="D24" s="12">
        <v>1</v>
      </c>
      <c r="E24" s="13">
        <v>1.2</v>
      </c>
      <c r="F24" s="13">
        <v>50.42</v>
      </c>
      <c r="G24" s="2">
        <v>20</v>
      </c>
      <c r="H24" s="3">
        <v>0</v>
      </c>
      <c r="I24" s="3">
        <v>0</v>
      </c>
      <c r="J24" s="4">
        <v>1000</v>
      </c>
      <c r="K24" s="2">
        <v>46</v>
      </c>
      <c r="L24" s="3">
        <v>0</v>
      </c>
      <c r="M24" s="3">
        <v>0</v>
      </c>
      <c r="N24" s="4">
        <v>1000</v>
      </c>
      <c r="O24" s="2">
        <v>26</v>
      </c>
      <c r="P24" s="3">
        <v>0</v>
      </c>
      <c r="Q24" s="3">
        <v>0</v>
      </c>
      <c r="R24" s="4">
        <v>1000</v>
      </c>
      <c r="V24" s="12"/>
      <c r="W24" s="12"/>
    </row>
    <row r="25" spans="1:23" x14ac:dyDescent="0.2">
      <c r="A25" s="5" t="s">
        <v>37</v>
      </c>
      <c r="B25" s="12">
        <v>904980</v>
      </c>
      <c r="C25" s="12">
        <v>114</v>
      </c>
      <c r="D25" s="12">
        <v>1</v>
      </c>
      <c r="E25" s="13">
        <v>0.88</v>
      </c>
      <c r="F25" s="13">
        <v>48.41</v>
      </c>
      <c r="G25" s="2">
        <v>53</v>
      </c>
      <c r="H25" s="3">
        <v>0</v>
      </c>
      <c r="I25" s="3">
        <v>0</v>
      </c>
      <c r="J25" s="4">
        <v>1000</v>
      </c>
      <c r="K25" s="2">
        <v>89</v>
      </c>
      <c r="L25" s="3">
        <v>0</v>
      </c>
      <c r="M25" s="3">
        <v>0</v>
      </c>
      <c r="N25" s="4">
        <v>1000</v>
      </c>
      <c r="O25" s="2">
        <v>36</v>
      </c>
      <c r="P25" s="3">
        <v>0</v>
      </c>
      <c r="Q25" s="3">
        <v>0</v>
      </c>
      <c r="R25" s="4">
        <v>1000</v>
      </c>
      <c r="V25" s="12"/>
      <c r="W25" s="12"/>
    </row>
    <row r="26" spans="1:23" x14ac:dyDescent="0.2">
      <c r="A26" s="5" t="s">
        <v>43</v>
      </c>
      <c r="B26" s="12">
        <v>289779</v>
      </c>
      <c r="C26" s="12">
        <v>43</v>
      </c>
      <c r="D26" s="12">
        <v>1</v>
      </c>
      <c r="E26" s="13">
        <v>2.33</v>
      </c>
      <c r="F26" s="13">
        <v>50.11</v>
      </c>
      <c r="G26" s="2">
        <v>19</v>
      </c>
      <c r="H26" s="3">
        <v>0</v>
      </c>
      <c r="I26" s="3">
        <v>0</v>
      </c>
      <c r="J26" s="4">
        <v>1000</v>
      </c>
      <c r="K26" s="2">
        <v>30</v>
      </c>
      <c r="L26" s="3">
        <v>0</v>
      </c>
      <c r="M26" s="3">
        <v>0</v>
      </c>
      <c r="N26" s="4">
        <v>1000</v>
      </c>
      <c r="O26" s="2">
        <v>11</v>
      </c>
      <c r="P26" s="3">
        <v>1</v>
      </c>
      <c r="Q26" s="3">
        <v>2</v>
      </c>
      <c r="R26" s="4">
        <v>997</v>
      </c>
      <c r="V26" s="12"/>
      <c r="W26" s="12"/>
    </row>
    <row r="27" spans="1:23" x14ac:dyDescent="0.2">
      <c r="A27" s="5" t="s">
        <v>53</v>
      </c>
      <c r="B27" s="12">
        <v>76040</v>
      </c>
      <c r="C27" s="12">
        <v>10</v>
      </c>
      <c r="D27" s="12">
        <v>1</v>
      </c>
      <c r="E27" s="13">
        <v>10</v>
      </c>
      <c r="F27" s="13">
        <v>54.36</v>
      </c>
      <c r="G27" s="2">
        <v>5</v>
      </c>
      <c r="H27" s="3">
        <v>0</v>
      </c>
      <c r="I27" s="3">
        <v>0</v>
      </c>
      <c r="J27" s="4">
        <v>1000</v>
      </c>
      <c r="K27" s="2">
        <v>8</v>
      </c>
      <c r="L27" s="3">
        <v>0</v>
      </c>
      <c r="M27" s="3">
        <v>0</v>
      </c>
      <c r="N27" s="4">
        <v>1000</v>
      </c>
      <c r="O27" s="2">
        <v>3</v>
      </c>
      <c r="P27" s="3">
        <v>7</v>
      </c>
      <c r="Q27" s="3">
        <v>33</v>
      </c>
      <c r="R27" s="4">
        <v>960</v>
      </c>
      <c r="V27" s="12"/>
      <c r="W27" s="12"/>
    </row>
    <row r="28" spans="1:23" x14ac:dyDescent="0.2">
      <c r="A28" s="5" t="s">
        <v>29</v>
      </c>
      <c r="B28" s="12">
        <v>31856</v>
      </c>
      <c r="C28" s="12">
        <v>6</v>
      </c>
      <c r="D28" s="12">
        <v>0</v>
      </c>
      <c r="E28" s="13">
        <v>0</v>
      </c>
      <c r="F28" s="13">
        <v>53.75</v>
      </c>
      <c r="G28" s="2">
        <v>6</v>
      </c>
      <c r="H28" s="3">
        <v>0</v>
      </c>
      <c r="I28" s="3">
        <v>0</v>
      </c>
      <c r="J28" s="4">
        <v>1000</v>
      </c>
      <c r="K28" s="2">
        <v>6</v>
      </c>
      <c r="L28" s="3">
        <v>0</v>
      </c>
      <c r="M28" s="3">
        <v>0</v>
      </c>
      <c r="N28" s="4">
        <v>1000</v>
      </c>
      <c r="O28" s="2">
        <v>0</v>
      </c>
      <c r="P28" s="3">
        <v>457</v>
      </c>
      <c r="Q28" s="3">
        <v>543</v>
      </c>
      <c r="R28" s="4">
        <v>0</v>
      </c>
      <c r="V28" s="12"/>
      <c r="W28" s="12"/>
    </row>
    <row r="29" spans="1:23" x14ac:dyDescent="0.2">
      <c r="A29" s="5" t="s">
        <v>31</v>
      </c>
      <c r="B29" s="12">
        <v>505999</v>
      </c>
      <c r="C29" s="12">
        <v>70</v>
      </c>
      <c r="D29" s="12">
        <v>0</v>
      </c>
      <c r="E29" s="13">
        <v>0</v>
      </c>
      <c r="F29" s="13">
        <v>48.9</v>
      </c>
      <c r="G29" s="2">
        <v>14</v>
      </c>
      <c r="H29" s="3">
        <v>0</v>
      </c>
      <c r="I29" s="3">
        <v>0</v>
      </c>
      <c r="J29" s="4">
        <v>1000</v>
      </c>
      <c r="K29" s="2">
        <v>44</v>
      </c>
      <c r="L29" s="3">
        <v>0</v>
      </c>
      <c r="M29" s="3">
        <v>0</v>
      </c>
      <c r="N29" s="4">
        <v>1000</v>
      </c>
      <c r="O29" s="2">
        <v>30</v>
      </c>
      <c r="P29" s="3">
        <v>0</v>
      </c>
      <c r="Q29" s="3">
        <v>0</v>
      </c>
      <c r="R29" s="4">
        <v>1000</v>
      </c>
      <c r="V29" s="12"/>
      <c r="W29" s="12"/>
    </row>
    <row r="30" spans="1:23" x14ac:dyDescent="0.2">
      <c r="A30" s="5" t="s">
        <v>39</v>
      </c>
      <c r="B30" s="12">
        <v>275957</v>
      </c>
      <c r="C30" s="12">
        <v>33</v>
      </c>
      <c r="D30" s="12">
        <v>0</v>
      </c>
      <c r="E30" s="13">
        <v>0</v>
      </c>
      <c r="F30" s="13">
        <v>49.26</v>
      </c>
      <c r="G30" s="2">
        <v>12</v>
      </c>
      <c r="H30" s="3">
        <v>0</v>
      </c>
      <c r="I30" s="3">
        <v>0</v>
      </c>
      <c r="J30" s="4">
        <v>1000</v>
      </c>
      <c r="K30" s="2">
        <v>19</v>
      </c>
      <c r="L30" s="3">
        <v>0</v>
      </c>
      <c r="M30" s="3">
        <v>0</v>
      </c>
      <c r="N30" s="4">
        <v>1000</v>
      </c>
      <c r="O30" s="2">
        <v>7</v>
      </c>
      <c r="P30" s="3">
        <v>11</v>
      </c>
      <c r="Q30" s="3">
        <v>28</v>
      </c>
      <c r="R30" s="4">
        <v>961</v>
      </c>
      <c r="V30" s="12"/>
      <c r="W30" s="12"/>
    </row>
    <row r="31" spans="1:23" x14ac:dyDescent="0.2">
      <c r="A31" s="5" t="s">
        <v>40</v>
      </c>
      <c r="B31" s="12">
        <v>587962</v>
      </c>
      <c r="C31" s="12">
        <v>72</v>
      </c>
      <c r="D31" s="12">
        <v>0</v>
      </c>
      <c r="E31" s="13">
        <v>0</v>
      </c>
      <c r="F31" s="13">
        <v>50.82</v>
      </c>
      <c r="G31" s="2">
        <v>26</v>
      </c>
      <c r="H31" s="3">
        <v>0</v>
      </c>
      <c r="I31" s="3">
        <v>0</v>
      </c>
      <c r="J31" s="4">
        <v>1000</v>
      </c>
      <c r="K31" s="2">
        <v>41</v>
      </c>
      <c r="L31" s="3">
        <v>0</v>
      </c>
      <c r="M31" s="3">
        <v>0</v>
      </c>
      <c r="N31" s="4">
        <v>1000</v>
      </c>
      <c r="O31" s="2">
        <v>15</v>
      </c>
      <c r="P31" s="3">
        <v>0</v>
      </c>
      <c r="Q31" s="3">
        <v>2</v>
      </c>
      <c r="R31" s="4">
        <v>998</v>
      </c>
      <c r="V31" s="12"/>
      <c r="W31" s="12"/>
    </row>
    <row r="32" spans="1:23" x14ac:dyDescent="0.2">
      <c r="A32" s="5" t="s">
        <v>41</v>
      </c>
      <c r="B32" s="12">
        <v>543608</v>
      </c>
      <c r="C32" s="12">
        <v>74</v>
      </c>
      <c r="D32" s="12">
        <v>0</v>
      </c>
      <c r="E32" s="13">
        <v>0</v>
      </c>
      <c r="F32" s="13">
        <v>50.84</v>
      </c>
      <c r="G32" s="2">
        <v>23</v>
      </c>
      <c r="H32" s="3">
        <v>0</v>
      </c>
      <c r="I32" s="3">
        <v>0</v>
      </c>
      <c r="J32" s="4">
        <v>1000</v>
      </c>
      <c r="K32" s="2">
        <v>53</v>
      </c>
      <c r="L32" s="3">
        <v>0</v>
      </c>
      <c r="M32" s="3">
        <v>0</v>
      </c>
      <c r="N32" s="4">
        <v>1000</v>
      </c>
      <c r="O32" s="2">
        <v>30</v>
      </c>
      <c r="P32" s="3">
        <v>0</v>
      </c>
      <c r="Q32" s="3">
        <v>0</v>
      </c>
      <c r="R32" s="4">
        <v>1000</v>
      </c>
      <c r="V32" s="14"/>
      <c r="W32" s="14"/>
    </row>
    <row r="33" spans="1:18" x14ac:dyDescent="0.2">
      <c r="A33" s="5" t="s">
        <v>42</v>
      </c>
      <c r="B33" s="12">
        <v>561060</v>
      </c>
      <c r="C33" s="12">
        <v>69</v>
      </c>
      <c r="D33" s="12">
        <v>0</v>
      </c>
      <c r="E33" s="13">
        <v>0</v>
      </c>
      <c r="F33" s="13">
        <v>51.7</v>
      </c>
      <c r="G33" s="2">
        <v>21</v>
      </c>
      <c r="H33" s="3">
        <v>0</v>
      </c>
      <c r="I33" s="3">
        <v>0</v>
      </c>
      <c r="J33" s="4">
        <v>1000</v>
      </c>
      <c r="K33" s="2">
        <v>32</v>
      </c>
      <c r="L33" s="3">
        <v>0</v>
      </c>
      <c r="M33" s="3">
        <v>0</v>
      </c>
      <c r="N33" s="4">
        <v>1000</v>
      </c>
      <c r="O33" s="2">
        <v>11</v>
      </c>
      <c r="P33" s="3">
        <v>33</v>
      </c>
      <c r="Q33" s="3">
        <v>34</v>
      </c>
      <c r="R33" s="4">
        <v>933</v>
      </c>
    </row>
    <row r="34" spans="1:18" x14ac:dyDescent="0.2">
      <c r="A34" s="9" t="s">
        <v>55</v>
      </c>
      <c r="B34" s="14">
        <v>25854</v>
      </c>
      <c r="C34" s="14">
        <v>3</v>
      </c>
      <c r="D34" s="14">
        <v>0</v>
      </c>
      <c r="E34" s="15">
        <v>0</v>
      </c>
      <c r="F34" s="15">
        <v>54.86</v>
      </c>
      <c r="G34" s="6">
        <v>0</v>
      </c>
      <c r="H34" s="7">
        <v>54</v>
      </c>
      <c r="I34" s="7">
        <v>946</v>
      </c>
      <c r="J34" s="8">
        <v>0</v>
      </c>
      <c r="K34" s="6">
        <v>0</v>
      </c>
      <c r="L34" s="7">
        <v>111</v>
      </c>
      <c r="M34" s="7">
        <v>889</v>
      </c>
      <c r="N34" s="8">
        <v>0</v>
      </c>
      <c r="O34" s="6">
        <v>0</v>
      </c>
      <c r="P34" s="7">
        <v>95</v>
      </c>
      <c r="Q34" s="7">
        <v>905</v>
      </c>
      <c r="R34" s="8">
        <v>0</v>
      </c>
    </row>
    <row r="38" spans="1:18" x14ac:dyDescent="0.2">
      <c r="A38" s="33"/>
      <c r="B38" s="34" t="s">
        <v>274</v>
      </c>
      <c r="C38" s="35" t="s">
        <v>153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8" x14ac:dyDescent="0.2">
      <c r="A39" s="31" t="s">
        <v>143</v>
      </c>
      <c r="B39" s="3">
        <f>SUMIFS(B5:B34,E$5:E$34, "&lt;50", C$5:C$34, "&gt;=10")</f>
        <v>5151303</v>
      </c>
      <c r="C39" s="4">
        <f>ROUND(B39*100/B$42, 2)</f>
        <v>12.49</v>
      </c>
      <c r="D39"/>
      <c r="E39"/>
      <c r="F39"/>
    </row>
    <row r="40" spans="1:18" x14ac:dyDescent="0.2">
      <c r="A40" s="31" t="s">
        <v>144</v>
      </c>
      <c r="B40" s="3">
        <f>SUMIFS(B5:B34,E$5:E$34, "&gt;=50", C$5:C$34, "&gt;=10")</f>
        <v>35932879</v>
      </c>
      <c r="C40" s="4">
        <f>ROUND(B40*100/B$42, 2)</f>
        <v>87.13</v>
      </c>
      <c r="D40"/>
      <c r="E40"/>
      <c r="F40"/>
    </row>
    <row r="41" spans="1:18" x14ac:dyDescent="0.2">
      <c r="A41" s="31" t="s">
        <v>276</v>
      </c>
      <c r="B41" s="3">
        <f>SUMIF(C$5:C$34, "&lt;10", B5:B34)</f>
        <v>156802</v>
      </c>
      <c r="C41" s="4">
        <f>ROUND(B41*100/B$42, 2)</f>
        <v>0.38</v>
      </c>
      <c r="D41"/>
      <c r="E41"/>
      <c r="F41"/>
    </row>
    <row r="42" spans="1:18" x14ac:dyDescent="0.2">
      <c r="A42" s="36" t="s">
        <v>275</v>
      </c>
      <c r="B42" s="7">
        <f>SUM(B39:B41)</f>
        <v>41240984</v>
      </c>
      <c r="C42" s="8"/>
      <c r="E42"/>
      <c r="F42"/>
    </row>
    <row r="44" spans="1:18" s="40" customFormat="1" x14ac:dyDescent="0.2">
      <c r="A44" s="37" t="s">
        <v>277</v>
      </c>
      <c r="B44" s="38"/>
      <c r="C44" s="38"/>
      <c r="D44" s="38"/>
      <c r="E44" s="39"/>
      <c r="F44" s="39"/>
    </row>
    <row r="45" spans="1:18" x14ac:dyDescent="0.2">
      <c r="A45" s="32"/>
    </row>
  </sheetData>
  <sortState xmlns:xlrd2="http://schemas.microsoft.com/office/spreadsheetml/2017/richdata2" ref="V3:W32">
    <sortCondition ref="W3:W32"/>
  </sortState>
  <mergeCells count="3">
    <mergeCell ref="G1:J1"/>
    <mergeCell ref="K1:N1"/>
    <mergeCell ref="O1:R1"/>
  </mergeCells>
  <phoneticPr fontId="2" type="noConversion"/>
  <conditionalFormatting sqref="H5:J33">
    <cfRule type="cellIs" dxfId="26" priority="9" operator="greaterThan">
      <formula>950</formula>
    </cfRule>
  </conditionalFormatting>
  <conditionalFormatting sqref="L5:N33">
    <cfRule type="cellIs" dxfId="25" priority="7" operator="greaterThan">
      <formula>950</formula>
    </cfRule>
  </conditionalFormatting>
  <conditionalFormatting sqref="P5:R33">
    <cfRule type="cellIs" dxfId="24" priority="6" operator="greaterThan">
      <formula>950</formula>
    </cfRule>
  </conditionalFormatting>
  <conditionalFormatting sqref="E38:G38">
    <cfRule type="cellIs" dxfId="23" priority="4" operator="greaterThan">
      <formula>950</formula>
    </cfRule>
  </conditionalFormatting>
  <conditionalFormatting sqref="I38:K38">
    <cfRule type="cellIs" dxfId="22" priority="3" operator="greaterThan">
      <formula>950</formula>
    </cfRule>
  </conditionalFormatting>
  <conditionalFormatting sqref="M38:O38">
    <cfRule type="cellIs" dxfId="21" priority="2" operator="greaterThan">
      <formula>950</formula>
    </cfRule>
  </conditionalFormatting>
  <conditionalFormatting sqref="E5:E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workbookViewId="0">
      <selection activeCell="F28" sqref="F28"/>
    </sheetView>
  </sheetViews>
  <sheetFormatPr baseColWidth="10" defaultRowHeight="15" x14ac:dyDescent="0.2"/>
  <sheetData>
    <row r="1" spans="1:20" x14ac:dyDescent="0.2">
      <c r="G1" s="28" t="s">
        <v>25</v>
      </c>
      <c r="H1" s="29"/>
      <c r="I1" s="29"/>
      <c r="J1" s="30"/>
      <c r="K1" s="28" t="s">
        <v>139</v>
      </c>
      <c r="L1" s="29"/>
      <c r="M1" s="29"/>
      <c r="N1" s="30"/>
      <c r="O1" s="28" t="s">
        <v>141</v>
      </c>
      <c r="P1" s="29"/>
      <c r="Q1" s="29"/>
      <c r="R1" s="30"/>
    </row>
    <row r="2" spans="1:20" x14ac:dyDescent="0.2">
      <c r="G2" s="2" t="s">
        <v>26</v>
      </c>
      <c r="H2" s="3"/>
      <c r="I2" s="3"/>
      <c r="J2" s="4"/>
      <c r="K2" s="2" t="s">
        <v>26</v>
      </c>
      <c r="L2" s="3"/>
      <c r="M2" s="3"/>
      <c r="N2" s="4"/>
      <c r="O2" s="2"/>
      <c r="P2" s="3"/>
      <c r="Q2" s="3"/>
      <c r="R2" s="4"/>
    </row>
    <row r="3" spans="1:20" x14ac:dyDescent="0.2">
      <c r="G3" s="2" t="s">
        <v>56</v>
      </c>
      <c r="H3" s="3"/>
      <c r="I3" s="3"/>
      <c r="J3" s="4"/>
      <c r="K3" s="2" t="s">
        <v>140</v>
      </c>
      <c r="L3" s="3"/>
      <c r="M3" s="3"/>
      <c r="N3" s="4"/>
      <c r="O3" s="2"/>
      <c r="P3" s="3"/>
      <c r="Q3" s="3"/>
      <c r="R3" s="4"/>
    </row>
    <row r="4" spans="1:20" x14ac:dyDescent="0.2">
      <c r="A4" s="25" t="s">
        <v>0</v>
      </c>
      <c r="B4" s="17" t="s">
        <v>159</v>
      </c>
      <c r="C4" s="18" t="s">
        <v>158</v>
      </c>
      <c r="D4" s="18" t="s">
        <v>160</v>
      </c>
      <c r="E4" s="19" t="s">
        <v>161</v>
      </c>
      <c r="F4" s="17" t="s">
        <v>156</v>
      </c>
      <c r="G4" s="16" t="s">
        <v>154</v>
      </c>
      <c r="H4" s="17" t="s">
        <v>1</v>
      </c>
      <c r="I4" s="17" t="s">
        <v>2</v>
      </c>
      <c r="J4" s="20" t="s">
        <v>3</v>
      </c>
      <c r="K4" s="16" t="s">
        <v>154</v>
      </c>
      <c r="L4" s="17" t="s">
        <v>1</v>
      </c>
      <c r="M4" s="17" t="s">
        <v>2</v>
      </c>
      <c r="N4" s="20" t="s">
        <v>3</v>
      </c>
      <c r="O4" s="16" t="s">
        <v>154</v>
      </c>
      <c r="P4" s="17" t="s">
        <v>1</v>
      </c>
      <c r="Q4" s="17" t="s">
        <v>2</v>
      </c>
      <c r="R4" s="20" t="s">
        <v>3</v>
      </c>
      <c r="S4" s="1"/>
      <c r="T4" s="1"/>
    </row>
    <row r="5" spans="1:20" x14ac:dyDescent="0.2">
      <c r="A5" s="5" t="s">
        <v>57</v>
      </c>
      <c r="B5" s="3">
        <v>6591773</v>
      </c>
      <c r="C5" s="3">
        <v>2197</v>
      </c>
      <c r="D5" s="3">
        <v>1995</v>
      </c>
      <c r="E5" s="3">
        <v>90.81</v>
      </c>
      <c r="F5" s="3">
        <v>52.33</v>
      </c>
      <c r="G5" s="2">
        <v>32</v>
      </c>
      <c r="H5" s="3">
        <v>1000</v>
      </c>
      <c r="I5" s="3">
        <v>0</v>
      </c>
      <c r="J5" s="4">
        <v>0</v>
      </c>
      <c r="K5" s="2">
        <v>67</v>
      </c>
      <c r="L5" s="3">
        <v>1000</v>
      </c>
      <c r="M5" s="3">
        <v>0</v>
      </c>
      <c r="N5" s="4">
        <v>0</v>
      </c>
      <c r="O5" s="2">
        <v>35</v>
      </c>
      <c r="P5" s="3">
        <v>1000</v>
      </c>
      <c r="Q5" s="3">
        <v>0</v>
      </c>
      <c r="R5" s="4">
        <v>0</v>
      </c>
    </row>
    <row r="6" spans="1:20" x14ac:dyDescent="0.2">
      <c r="A6" s="5" t="s">
        <v>73</v>
      </c>
      <c r="B6" s="3">
        <v>2177816</v>
      </c>
      <c r="C6" s="3">
        <v>768</v>
      </c>
      <c r="D6" s="3">
        <v>696</v>
      </c>
      <c r="E6" s="3">
        <v>90.62</v>
      </c>
      <c r="F6" s="3">
        <v>52.42</v>
      </c>
      <c r="G6" s="2">
        <v>12</v>
      </c>
      <c r="H6" s="3">
        <v>999</v>
      </c>
      <c r="I6" s="3">
        <v>1</v>
      </c>
      <c r="J6" s="4">
        <v>0</v>
      </c>
      <c r="K6" s="2">
        <v>32</v>
      </c>
      <c r="L6" s="3">
        <v>1000</v>
      </c>
      <c r="M6" s="3">
        <v>0</v>
      </c>
      <c r="N6" s="4">
        <v>0</v>
      </c>
      <c r="O6" s="2">
        <v>20</v>
      </c>
      <c r="P6" s="3">
        <v>1000</v>
      </c>
      <c r="Q6" s="3">
        <v>0</v>
      </c>
      <c r="R6" s="4">
        <v>0</v>
      </c>
    </row>
    <row r="7" spans="1:20" x14ac:dyDescent="0.2">
      <c r="A7" s="5" t="s">
        <v>68</v>
      </c>
      <c r="B7" s="3">
        <v>3907113</v>
      </c>
      <c r="C7" s="3">
        <v>1251</v>
      </c>
      <c r="D7" s="3">
        <v>1121</v>
      </c>
      <c r="E7" s="3">
        <v>89.61</v>
      </c>
      <c r="F7" s="3">
        <v>51.9</v>
      </c>
      <c r="G7" s="2">
        <v>16</v>
      </c>
      <c r="H7" s="3">
        <v>1000</v>
      </c>
      <c r="I7" s="3">
        <v>0</v>
      </c>
      <c r="J7" s="4">
        <v>0</v>
      </c>
      <c r="K7" s="2">
        <v>66</v>
      </c>
      <c r="L7" s="3">
        <v>996</v>
      </c>
      <c r="M7" s="3">
        <v>2</v>
      </c>
      <c r="N7" s="4">
        <v>2</v>
      </c>
      <c r="O7" s="2">
        <v>50</v>
      </c>
      <c r="P7" s="3">
        <v>1000</v>
      </c>
      <c r="Q7" s="3">
        <v>0</v>
      </c>
      <c r="R7" s="4">
        <v>0</v>
      </c>
    </row>
    <row r="8" spans="1:20" x14ac:dyDescent="0.2">
      <c r="A8" s="5" t="s">
        <v>72</v>
      </c>
      <c r="B8" s="3">
        <v>2471526</v>
      </c>
      <c r="C8" s="3">
        <v>741</v>
      </c>
      <c r="D8" s="3">
        <v>653</v>
      </c>
      <c r="E8" s="3">
        <v>88.12</v>
      </c>
      <c r="F8" s="3">
        <v>51.62</v>
      </c>
      <c r="G8" s="2">
        <v>18</v>
      </c>
      <c r="H8" s="3">
        <v>880</v>
      </c>
      <c r="I8" s="3">
        <v>43</v>
      </c>
      <c r="J8" s="4">
        <v>77</v>
      </c>
      <c r="K8" s="2">
        <v>50</v>
      </c>
      <c r="L8" s="3">
        <v>631</v>
      </c>
      <c r="M8" s="3">
        <v>58</v>
      </c>
      <c r="N8" s="4">
        <v>311</v>
      </c>
      <c r="O8" s="2">
        <v>32</v>
      </c>
      <c r="P8" s="3">
        <v>1000</v>
      </c>
      <c r="Q8" s="3">
        <v>0</v>
      </c>
      <c r="R8" s="4">
        <v>0</v>
      </c>
    </row>
    <row r="9" spans="1:20" x14ac:dyDescent="0.2">
      <c r="A9" s="5" t="s">
        <v>59</v>
      </c>
      <c r="B9" s="3">
        <v>1586251</v>
      </c>
      <c r="C9" s="3">
        <v>536</v>
      </c>
      <c r="D9" s="3">
        <v>472</v>
      </c>
      <c r="E9" s="3">
        <v>88.06</v>
      </c>
      <c r="F9" s="3">
        <v>52.87</v>
      </c>
      <c r="G9" s="2">
        <v>10</v>
      </c>
      <c r="H9" s="3">
        <v>972</v>
      </c>
      <c r="I9" s="3">
        <v>17</v>
      </c>
      <c r="J9" s="4">
        <v>11</v>
      </c>
      <c r="K9" s="2">
        <v>18</v>
      </c>
      <c r="L9" s="3">
        <v>1000</v>
      </c>
      <c r="M9" s="3">
        <v>0</v>
      </c>
      <c r="N9" s="4">
        <v>0</v>
      </c>
      <c r="O9" s="2">
        <v>8</v>
      </c>
      <c r="P9" s="3">
        <v>1000</v>
      </c>
      <c r="Q9" s="3">
        <v>0</v>
      </c>
      <c r="R9" s="4">
        <v>0</v>
      </c>
    </row>
    <row r="10" spans="1:20" x14ac:dyDescent="0.2">
      <c r="A10" s="5" t="s">
        <v>69</v>
      </c>
      <c r="B10" s="3">
        <v>3166128</v>
      </c>
      <c r="C10" s="3">
        <v>962</v>
      </c>
      <c r="D10" s="3">
        <v>842</v>
      </c>
      <c r="E10" s="3">
        <v>87.53</v>
      </c>
      <c r="F10" s="3">
        <v>51.44</v>
      </c>
      <c r="G10" s="2">
        <v>21</v>
      </c>
      <c r="H10" s="3">
        <v>973</v>
      </c>
      <c r="I10" s="3">
        <v>10</v>
      </c>
      <c r="J10" s="4">
        <v>17</v>
      </c>
      <c r="K10" s="2">
        <v>49</v>
      </c>
      <c r="L10" s="3">
        <v>996</v>
      </c>
      <c r="M10" s="3">
        <v>1</v>
      </c>
      <c r="N10" s="4">
        <v>3</v>
      </c>
      <c r="O10" s="2">
        <v>28</v>
      </c>
      <c r="P10" s="3">
        <v>1000</v>
      </c>
      <c r="Q10" s="3">
        <v>0</v>
      </c>
      <c r="R10" s="4">
        <v>0</v>
      </c>
    </row>
    <row r="11" spans="1:20" x14ac:dyDescent="0.2">
      <c r="A11" s="5" t="s">
        <v>58</v>
      </c>
      <c r="B11" s="3">
        <v>3658633</v>
      </c>
      <c r="C11" s="3">
        <v>1223</v>
      </c>
      <c r="D11" s="3">
        <v>1052</v>
      </c>
      <c r="E11" s="3">
        <v>86.02</v>
      </c>
      <c r="F11" s="3">
        <v>52.45</v>
      </c>
      <c r="G11" s="2">
        <v>64</v>
      </c>
      <c r="H11" s="3">
        <v>1</v>
      </c>
      <c r="I11" s="3">
        <v>0</v>
      </c>
      <c r="J11" s="4">
        <v>999</v>
      </c>
      <c r="K11" s="2">
        <v>101</v>
      </c>
      <c r="L11" s="3">
        <v>71</v>
      </c>
      <c r="M11" s="3">
        <v>15</v>
      </c>
      <c r="N11" s="4">
        <v>914</v>
      </c>
      <c r="O11" s="2">
        <v>37</v>
      </c>
      <c r="P11" s="3">
        <v>1000</v>
      </c>
      <c r="Q11" s="3">
        <v>0</v>
      </c>
      <c r="R11" s="4">
        <v>0</v>
      </c>
    </row>
    <row r="12" spans="1:20" x14ac:dyDescent="0.2">
      <c r="A12" s="5" t="s">
        <v>75</v>
      </c>
      <c r="B12" s="3">
        <v>2001534</v>
      </c>
      <c r="C12" s="3">
        <v>661</v>
      </c>
      <c r="D12" s="3">
        <v>565</v>
      </c>
      <c r="E12" s="3">
        <v>85.48</v>
      </c>
      <c r="F12" s="3">
        <v>51.81</v>
      </c>
      <c r="G12" s="2">
        <v>15</v>
      </c>
      <c r="H12" s="3">
        <v>927</v>
      </c>
      <c r="I12" s="3">
        <v>23</v>
      </c>
      <c r="J12" s="4">
        <v>50</v>
      </c>
      <c r="K12" s="2">
        <v>38</v>
      </c>
      <c r="L12" s="3">
        <v>925</v>
      </c>
      <c r="M12" s="3">
        <v>12</v>
      </c>
      <c r="N12" s="4">
        <v>63</v>
      </c>
      <c r="O12" s="2">
        <v>23</v>
      </c>
      <c r="P12" s="3">
        <v>1000</v>
      </c>
      <c r="Q12" s="3">
        <v>0</v>
      </c>
      <c r="R12" s="4">
        <v>0</v>
      </c>
    </row>
    <row r="13" spans="1:20" x14ac:dyDescent="0.2">
      <c r="A13" s="5" t="s">
        <v>60</v>
      </c>
      <c r="B13" s="3">
        <v>1401570</v>
      </c>
      <c r="C13" s="3">
        <v>468</v>
      </c>
      <c r="D13" s="3">
        <v>400</v>
      </c>
      <c r="E13" s="3">
        <v>85.47</v>
      </c>
      <c r="F13" s="3">
        <v>52.61</v>
      </c>
      <c r="G13" s="2">
        <v>12</v>
      </c>
      <c r="H13" s="3">
        <v>760</v>
      </c>
      <c r="I13" s="3">
        <v>79</v>
      </c>
      <c r="J13" s="4">
        <v>161</v>
      </c>
      <c r="K13" s="2">
        <v>22</v>
      </c>
      <c r="L13" s="3">
        <v>983</v>
      </c>
      <c r="M13" s="3">
        <v>6</v>
      </c>
      <c r="N13" s="4">
        <v>11</v>
      </c>
      <c r="O13" s="2">
        <v>10</v>
      </c>
      <c r="P13" s="3">
        <v>1000</v>
      </c>
      <c r="Q13" s="3">
        <v>0</v>
      </c>
      <c r="R13" s="4">
        <v>0</v>
      </c>
    </row>
    <row r="14" spans="1:20" x14ac:dyDescent="0.2">
      <c r="A14" s="5" t="s">
        <v>61</v>
      </c>
      <c r="B14" s="3">
        <v>1308319</v>
      </c>
      <c r="C14" s="3">
        <v>375</v>
      </c>
      <c r="D14" s="3">
        <v>319</v>
      </c>
      <c r="E14" s="3">
        <v>85.07</v>
      </c>
      <c r="F14" s="3">
        <v>50.98</v>
      </c>
      <c r="G14" s="2">
        <v>9</v>
      </c>
      <c r="H14" s="3">
        <v>793</v>
      </c>
      <c r="I14" s="3">
        <v>81</v>
      </c>
      <c r="J14" s="4">
        <v>126</v>
      </c>
      <c r="K14" s="2">
        <v>27</v>
      </c>
      <c r="L14" s="3">
        <v>483</v>
      </c>
      <c r="M14" s="3">
        <v>65</v>
      </c>
      <c r="N14" s="4">
        <v>452</v>
      </c>
      <c r="O14" s="2">
        <v>18</v>
      </c>
      <c r="P14" s="3">
        <v>963</v>
      </c>
      <c r="Q14" s="3">
        <v>9</v>
      </c>
      <c r="R14" s="4">
        <v>28</v>
      </c>
    </row>
    <row r="15" spans="1:20" x14ac:dyDescent="0.2">
      <c r="A15" s="5" t="s">
        <v>70</v>
      </c>
      <c r="B15" s="3">
        <v>2925395</v>
      </c>
      <c r="C15" s="3">
        <v>938</v>
      </c>
      <c r="D15" s="3">
        <v>789</v>
      </c>
      <c r="E15" s="3">
        <v>84.12</v>
      </c>
      <c r="F15" s="3">
        <v>51.77</v>
      </c>
      <c r="G15" s="2">
        <v>40</v>
      </c>
      <c r="H15" s="3">
        <v>36</v>
      </c>
      <c r="I15" s="3">
        <v>9</v>
      </c>
      <c r="J15" s="4">
        <v>955</v>
      </c>
      <c r="K15" s="2">
        <v>72</v>
      </c>
      <c r="L15" s="3">
        <v>253</v>
      </c>
      <c r="M15" s="3">
        <v>51</v>
      </c>
      <c r="N15" s="4">
        <v>696</v>
      </c>
      <c r="O15" s="2">
        <v>32</v>
      </c>
      <c r="P15" s="3">
        <v>1000</v>
      </c>
      <c r="Q15" s="3">
        <v>0</v>
      </c>
      <c r="R15" s="4">
        <v>0</v>
      </c>
    </row>
    <row r="16" spans="1:20" x14ac:dyDescent="0.2">
      <c r="A16" s="5" t="s">
        <v>71</v>
      </c>
      <c r="B16" s="3">
        <v>2697149</v>
      </c>
      <c r="C16" s="3">
        <v>885</v>
      </c>
      <c r="D16" s="3">
        <v>741</v>
      </c>
      <c r="E16" s="3">
        <v>83.73</v>
      </c>
      <c r="F16" s="3">
        <v>52.47</v>
      </c>
      <c r="G16" s="2">
        <v>35</v>
      </c>
      <c r="H16" s="3">
        <v>87</v>
      </c>
      <c r="I16" s="3">
        <v>44</v>
      </c>
      <c r="J16" s="4">
        <v>869</v>
      </c>
      <c r="K16" s="2">
        <v>84</v>
      </c>
      <c r="L16" s="3">
        <v>1</v>
      </c>
      <c r="M16" s="3">
        <v>4</v>
      </c>
      <c r="N16" s="4">
        <v>995</v>
      </c>
      <c r="O16" s="2">
        <v>49</v>
      </c>
      <c r="P16" s="3">
        <v>976</v>
      </c>
      <c r="Q16" s="3">
        <v>3</v>
      </c>
      <c r="R16" s="4">
        <v>21</v>
      </c>
    </row>
    <row r="17" spans="1:18" x14ac:dyDescent="0.2">
      <c r="A17" s="5" t="s">
        <v>74</v>
      </c>
      <c r="B17" s="3">
        <v>1943123</v>
      </c>
      <c r="C17" s="3">
        <v>603</v>
      </c>
      <c r="D17" s="3">
        <v>502</v>
      </c>
      <c r="E17" s="3">
        <v>83.25</v>
      </c>
      <c r="F17" s="3">
        <v>51.49</v>
      </c>
      <c r="G17" s="2">
        <v>24</v>
      </c>
      <c r="H17" s="3">
        <v>120</v>
      </c>
      <c r="I17" s="3">
        <v>54</v>
      </c>
      <c r="J17" s="4">
        <v>826</v>
      </c>
      <c r="K17" s="2">
        <v>51</v>
      </c>
      <c r="L17" s="3">
        <v>105</v>
      </c>
      <c r="M17" s="3">
        <v>34</v>
      </c>
      <c r="N17" s="4">
        <v>861</v>
      </c>
      <c r="O17" s="2">
        <v>27</v>
      </c>
      <c r="P17" s="3">
        <v>996</v>
      </c>
      <c r="Q17" s="3">
        <v>1</v>
      </c>
      <c r="R17" s="4">
        <v>3</v>
      </c>
    </row>
    <row r="18" spans="1:18" x14ac:dyDescent="0.2">
      <c r="A18" s="5" t="s">
        <v>64</v>
      </c>
      <c r="B18" s="3">
        <v>634198</v>
      </c>
      <c r="C18" s="3">
        <v>43</v>
      </c>
      <c r="D18" s="3">
        <v>0</v>
      </c>
      <c r="E18" s="3">
        <v>0</v>
      </c>
      <c r="F18" s="3">
        <v>44.05</v>
      </c>
      <c r="G18" s="2">
        <v>21</v>
      </c>
      <c r="H18" s="3">
        <v>0</v>
      </c>
      <c r="I18" s="3">
        <v>0</v>
      </c>
      <c r="J18" s="4">
        <v>1000</v>
      </c>
      <c r="K18" s="2">
        <v>31</v>
      </c>
      <c r="L18" s="3">
        <v>0</v>
      </c>
      <c r="M18" s="3">
        <v>0</v>
      </c>
      <c r="N18" s="4">
        <v>1000</v>
      </c>
      <c r="O18" s="2">
        <v>10</v>
      </c>
      <c r="P18" s="3">
        <v>1</v>
      </c>
      <c r="Q18" s="3">
        <v>0</v>
      </c>
      <c r="R18" s="4">
        <v>999</v>
      </c>
    </row>
    <row r="19" spans="1:18" x14ac:dyDescent="0.2">
      <c r="A19" s="5" t="s">
        <v>62</v>
      </c>
      <c r="B19" s="3">
        <v>612881</v>
      </c>
      <c r="C19" s="3">
        <v>72</v>
      </c>
      <c r="D19" s="3">
        <v>0</v>
      </c>
      <c r="E19" s="3">
        <v>0</v>
      </c>
      <c r="F19" s="3">
        <v>50.8</v>
      </c>
      <c r="G19" s="2">
        <v>15</v>
      </c>
      <c r="H19" s="3">
        <v>0</v>
      </c>
      <c r="I19" s="3">
        <v>0</v>
      </c>
      <c r="J19" s="4">
        <v>1000</v>
      </c>
      <c r="K19" s="2">
        <v>30</v>
      </c>
      <c r="L19" s="3">
        <v>0</v>
      </c>
      <c r="M19" s="3">
        <v>0</v>
      </c>
      <c r="N19" s="4">
        <v>1000</v>
      </c>
      <c r="O19" s="2">
        <v>15</v>
      </c>
      <c r="P19" s="3">
        <v>0</v>
      </c>
      <c r="Q19" s="3">
        <v>0</v>
      </c>
      <c r="R19" s="4">
        <v>1000</v>
      </c>
    </row>
    <row r="20" spans="1:18" x14ac:dyDescent="0.2">
      <c r="A20" s="5" t="s">
        <v>65</v>
      </c>
      <c r="B20" s="3">
        <v>601459</v>
      </c>
      <c r="C20" s="3">
        <v>78</v>
      </c>
      <c r="D20" s="3">
        <v>0</v>
      </c>
      <c r="E20" s="3">
        <v>0</v>
      </c>
      <c r="F20" s="3">
        <v>49.55</v>
      </c>
      <c r="G20" s="2">
        <v>21</v>
      </c>
      <c r="H20" s="3">
        <v>0</v>
      </c>
      <c r="I20" s="3">
        <v>0</v>
      </c>
      <c r="J20" s="4">
        <v>1000</v>
      </c>
      <c r="K20" s="2">
        <v>53</v>
      </c>
      <c r="L20" s="3">
        <v>0</v>
      </c>
      <c r="M20" s="3">
        <v>0</v>
      </c>
      <c r="N20" s="4">
        <v>1000</v>
      </c>
      <c r="O20" s="2">
        <v>32</v>
      </c>
      <c r="P20" s="3">
        <v>0</v>
      </c>
      <c r="Q20" s="3">
        <v>0</v>
      </c>
      <c r="R20" s="4">
        <v>1000</v>
      </c>
    </row>
    <row r="21" spans="1:18" x14ac:dyDescent="0.2">
      <c r="A21" s="5" t="s">
        <v>66</v>
      </c>
      <c r="B21" s="3">
        <v>600433</v>
      </c>
      <c r="C21" s="3">
        <v>62</v>
      </c>
      <c r="D21" s="3">
        <v>0</v>
      </c>
      <c r="E21" s="3">
        <v>0</v>
      </c>
      <c r="F21" s="3">
        <v>48.53</v>
      </c>
      <c r="G21" s="2">
        <v>9</v>
      </c>
      <c r="H21" s="3">
        <v>0</v>
      </c>
      <c r="I21" s="3">
        <v>0</v>
      </c>
      <c r="J21" s="4">
        <v>1000</v>
      </c>
      <c r="K21" s="2">
        <v>30</v>
      </c>
      <c r="L21" s="3">
        <v>0</v>
      </c>
      <c r="M21" s="3">
        <v>0</v>
      </c>
      <c r="N21" s="4">
        <v>1000</v>
      </c>
      <c r="O21" s="2">
        <v>21</v>
      </c>
      <c r="P21" s="3">
        <v>0</v>
      </c>
      <c r="Q21" s="3">
        <v>0</v>
      </c>
      <c r="R21" s="4">
        <v>1000</v>
      </c>
    </row>
    <row r="22" spans="1:18" x14ac:dyDescent="0.2">
      <c r="A22" s="5" t="s">
        <v>63</v>
      </c>
      <c r="B22" s="3">
        <v>541278</v>
      </c>
      <c r="C22" s="3">
        <v>63</v>
      </c>
      <c r="D22" s="3">
        <v>0</v>
      </c>
      <c r="E22" s="3">
        <v>0</v>
      </c>
      <c r="F22" s="3">
        <v>51.46</v>
      </c>
      <c r="G22" s="2">
        <v>11</v>
      </c>
      <c r="H22" s="3">
        <v>0</v>
      </c>
      <c r="I22" s="3">
        <v>0</v>
      </c>
      <c r="J22" s="4">
        <v>1000</v>
      </c>
      <c r="K22" s="2">
        <v>22</v>
      </c>
      <c r="L22" s="3">
        <v>0</v>
      </c>
      <c r="M22" s="3">
        <v>0</v>
      </c>
      <c r="N22" s="4">
        <v>1000</v>
      </c>
      <c r="O22" s="2">
        <v>11</v>
      </c>
      <c r="P22" s="3">
        <v>0</v>
      </c>
      <c r="Q22" s="3">
        <v>3</v>
      </c>
      <c r="R22" s="4">
        <v>997</v>
      </c>
    </row>
    <row r="23" spans="1:18" x14ac:dyDescent="0.2">
      <c r="A23" s="9" t="s">
        <v>67</v>
      </c>
      <c r="B23" s="7">
        <v>421526</v>
      </c>
      <c r="C23" s="7">
        <v>65</v>
      </c>
      <c r="D23" s="7">
        <v>0</v>
      </c>
      <c r="E23" s="7">
        <v>0</v>
      </c>
      <c r="F23" s="7">
        <v>49.43</v>
      </c>
      <c r="G23" s="6">
        <v>6</v>
      </c>
      <c r="H23" s="7">
        <v>2</v>
      </c>
      <c r="I23" s="7">
        <v>8</v>
      </c>
      <c r="J23" s="8">
        <v>990</v>
      </c>
      <c r="K23" s="6">
        <v>23</v>
      </c>
      <c r="L23" s="7">
        <v>0</v>
      </c>
      <c r="M23" s="7">
        <v>0</v>
      </c>
      <c r="N23" s="8">
        <v>1000</v>
      </c>
      <c r="O23" s="6">
        <v>17</v>
      </c>
      <c r="P23" s="7">
        <v>0</v>
      </c>
      <c r="Q23" s="7">
        <v>0</v>
      </c>
      <c r="R23" s="8">
        <v>1000</v>
      </c>
    </row>
    <row r="26" spans="1:18" x14ac:dyDescent="0.2">
      <c r="B26" s="11"/>
      <c r="C26" s="11"/>
      <c r="D26" s="11"/>
      <c r="E26" s="10"/>
      <c r="F26" s="10"/>
    </row>
    <row r="27" spans="1:18" x14ac:dyDescent="0.2">
      <c r="A27" s="33"/>
      <c r="B27" s="34" t="s">
        <v>274</v>
      </c>
      <c r="C27" s="35" t="s">
        <v>153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8" x14ac:dyDescent="0.2">
      <c r="A28" s="31" t="s">
        <v>143</v>
      </c>
      <c r="B28" s="3">
        <f>SUMIFS(B5:B23,E$5:E$23, "&lt;50", C$5:C$23, "&gt;=10")</f>
        <v>3411775</v>
      </c>
      <c r="C28" s="4">
        <f>ROUND(B28*100/B$31, 2)</f>
        <v>8.69</v>
      </c>
    </row>
    <row r="29" spans="1:18" x14ac:dyDescent="0.2">
      <c r="A29" s="31" t="s">
        <v>144</v>
      </c>
      <c r="B29" s="3">
        <f>SUMIFS(B5:B23,E$5:E$23, "&gt;=50", C$5:C$23, "&gt;=10")</f>
        <v>35836330</v>
      </c>
      <c r="C29" s="4">
        <f t="shared" ref="C29:C30" si="0">ROUND(B29*100/B$31, 2)</f>
        <v>91.31</v>
      </c>
    </row>
    <row r="30" spans="1:18" x14ac:dyDescent="0.2">
      <c r="A30" s="31" t="s">
        <v>276</v>
      </c>
      <c r="B30" s="3">
        <f xml:space="preserve"> SUMIF(C$5:C$23, "&lt;10",B5:B23)</f>
        <v>0</v>
      </c>
      <c r="C30" s="4">
        <f t="shared" si="0"/>
        <v>0</v>
      </c>
    </row>
    <row r="31" spans="1:18" x14ac:dyDescent="0.2">
      <c r="A31" s="36" t="s">
        <v>275</v>
      </c>
      <c r="B31" s="7">
        <f>SUM(B28:B30)</f>
        <v>39248105</v>
      </c>
      <c r="C31" s="8"/>
      <c r="D31" s="11"/>
    </row>
    <row r="32" spans="1:18" x14ac:dyDescent="0.2">
      <c r="B32" s="11"/>
      <c r="C32" s="11"/>
      <c r="D32" s="11"/>
      <c r="E32" s="10"/>
      <c r="F32" s="10"/>
    </row>
    <row r="33" spans="1:6" s="40" customFormat="1" x14ac:dyDescent="0.2">
      <c r="A33" s="37" t="s">
        <v>277</v>
      </c>
      <c r="B33" s="38"/>
      <c r="C33" s="38"/>
      <c r="D33" s="38"/>
      <c r="E33" s="39"/>
      <c r="F33" s="39"/>
    </row>
    <row r="34" spans="1:6" x14ac:dyDescent="0.2">
      <c r="A34" s="32"/>
      <c r="B34" s="11"/>
      <c r="C34" s="11"/>
      <c r="D34" s="11"/>
      <c r="E34" s="10"/>
      <c r="F34" s="10"/>
    </row>
  </sheetData>
  <sortState xmlns:xlrd2="http://schemas.microsoft.com/office/spreadsheetml/2017/richdata2" ref="A5:R23">
    <sortCondition descending="1" ref="E5:E23"/>
  </sortState>
  <mergeCells count="3">
    <mergeCell ref="O1:R1"/>
    <mergeCell ref="K1:N1"/>
    <mergeCell ref="G1:J1"/>
  </mergeCells>
  <conditionalFormatting sqref="H5:J23">
    <cfRule type="cellIs" dxfId="20" priority="7" operator="greaterThan">
      <formula>950</formula>
    </cfRule>
  </conditionalFormatting>
  <conditionalFormatting sqref="L5:N23">
    <cfRule type="cellIs" dxfId="19" priority="6" operator="greaterThan">
      <formula>950</formula>
    </cfRule>
  </conditionalFormatting>
  <conditionalFormatting sqref="P5:R23">
    <cfRule type="cellIs" dxfId="18" priority="5" operator="greaterThan">
      <formula>950</formula>
    </cfRule>
  </conditionalFormatting>
  <conditionalFormatting sqref="E5:E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G27">
    <cfRule type="cellIs" dxfId="17" priority="3" operator="greaterThan">
      <formula>950</formula>
    </cfRule>
  </conditionalFormatting>
  <conditionalFormatting sqref="I27:K27">
    <cfRule type="cellIs" dxfId="16" priority="2" operator="greaterThan">
      <formula>950</formula>
    </cfRule>
  </conditionalFormatting>
  <conditionalFormatting sqref="M27:O27">
    <cfRule type="cellIs" dxfId="15" priority="1" operator="greaterThan">
      <formula>950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topLeftCell="A30" workbookViewId="0">
      <selection activeCell="C52" sqref="C52:C54"/>
    </sheetView>
  </sheetViews>
  <sheetFormatPr baseColWidth="10" defaultRowHeight="15" x14ac:dyDescent="0.2"/>
  <sheetData>
    <row r="1" spans="1:10" x14ac:dyDescent="0.2">
      <c r="G1" s="28" t="s">
        <v>139</v>
      </c>
      <c r="H1" s="29"/>
      <c r="I1" s="29"/>
      <c r="J1" s="30"/>
    </row>
    <row r="2" spans="1:10" x14ac:dyDescent="0.2">
      <c r="G2" s="2" t="s">
        <v>26</v>
      </c>
      <c r="H2" s="3"/>
      <c r="I2" s="3"/>
      <c r="J2" s="4"/>
    </row>
    <row r="3" spans="1:10" x14ac:dyDescent="0.2">
      <c r="G3" s="2" t="s">
        <v>140</v>
      </c>
      <c r="H3" s="3"/>
      <c r="I3" s="3"/>
      <c r="J3" s="4"/>
    </row>
    <row r="4" spans="1:10" x14ac:dyDescent="0.2">
      <c r="A4" s="25" t="s">
        <v>0</v>
      </c>
      <c r="B4" s="17" t="s">
        <v>159</v>
      </c>
      <c r="C4" s="18" t="s">
        <v>158</v>
      </c>
      <c r="D4" s="18" t="s">
        <v>160</v>
      </c>
      <c r="E4" s="19" t="s">
        <v>161</v>
      </c>
      <c r="F4" s="17" t="s">
        <v>156</v>
      </c>
      <c r="G4" s="16" t="s">
        <v>154</v>
      </c>
      <c r="H4" s="17" t="s">
        <v>1</v>
      </c>
      <c r="I4" s="17" t="s">
        <v>2</v>
      </c>
      <c r="J4" s="20" t="s">
        <v>3</v>
      </c>
    </row>
    <row r="5" spans="1:10" x14ac:dyDescent="0.2">
      <c r="A5" s="5" t="s">
        <v>162</v>
      </c>
      <c r="B5" s="3">
        <v>35596</v>
      </c>
      <c r="C5" s="3">
        <v>0</v>
      </c>
      <c r="D5" s="3" t="s">
        <v>151</v>
      </c>
      <c r="E5" s="3" t="s">
        <v>151</v>
      </c>
      <c r="F5" s="3">
        <v>45.26</v>
      </c>
      <c r="G5" s="3" t="s">
        <v>151</v>
      </c>
      <c r="H5" s="3" t="s">
        <v>151</v>
      </c>
      <c r="I5" s="3" t="s">
        <v>151</v>
      </c>
      <c r="J5" s="4" t="s">
        <v>151</v>
      </c>
    </row>
    <row r="6" spans="1:10" x14ac:dyDescent="0.2">
      <c r="A6" s="5" t="s">
        <v>163</v>
      </c>
      <c r="B6" s="3">
        <v>23906</v>
      </c>
      <c r="C6" s="3">
        <v>0</v>
      </c>
      <c r="D6" s="3" t="s">
        <v>151</v>
      </c>
      <c r="E6" s="3" t="s">
        <v>151</v>
      </c>
      <c r="F6" s="3">
        <v>31.92</v>
      </c>
      <c r="G6" s="3" t="s">
        <v>151</v>
      </c>
      <c r="H6" s="3" t="s">
        <v>151</v>
      </c>
      <c r="I6" s="3" t="s">
        <v>151</v>
      </c>
      <c r="J6" s="4" t="s">
        <v>151</v>
      </c>
    </row>
    <row r="7" spans="1:10" x14ac:dyDescent="0.2">
      <c r="A7" s="5" t="s">
        <v>164</v>
      </c>
      <c r="B7" s="3">
        <v>26057</v>
      </c>
      <c r="C7" s="3">
        <v>0</v>
      </c>
      <c r="D7" s="3" t="s">
        <v>151</v>
      </c>
      <c r="E7" s="3" t="s">
        <v>151</v>
      </c>
      <c r="F7" s="3">
        <v>32.35</v>
      </c>
      <c r="G7" s="3" t="s">
        <v>151</v>
      </c>
      <c r="H7" s="3" t="s">
        <v>151</v>
      </c>
      <c r="I7" s="3" t="s">
        <v>151</v>
      </c>
      <c r="J7" s="4" t="s">
        <v>151</v>
      </c>
    </row>
    <row r="8" spans="1:10" x14ac:dyDescent="0.2">
      <c r="A8" s="5" t="s">
        <v>165</v>
      </c>
      <c r="B8" s="3">
        <v>22029</v>
      </c>
      <c r="C8" s="3">
        <v>0</v>
      </c>
      <c r="D8" s="3" t="s">
        <v>151</v>
      </c>
      <c r="E8" s="3" t="s">
        <v>151</v>
      </c>
      <c r="F8" s="3">
        <v>32.6</v>
      </c>
      <c r="G8" s="3" t="s">
        <v>151</v>
      </c>
      <c r="H8" s="3" t="s">
        <v>151</v>
      </c>
      <c r="I8" s="3" t="s">
        <v>151</v>
      </c>
      <c r="J8" s="4" t="s">
        <v>151</v>
      </c>
    </row>
    <row r="9" spans="1:10" x14ac:dyDescent="0.2">
      <c r="A9" s="5" t="s">
        <v>166</v>
      </c>
      <c r="B9" s="3">
        <v>17582</v>
      </c>
      <c r="C9" s="3">
        <v>0</v>
      </c>
      <c r="D9" s="3" t="s">
        <v>151</v>
      </c>
      <c r="E9" s="3" t="s">
        <v>151</v>
      </c>
      <c r="F9" s="3">
        <v>31.32</v>
      </c>
      <c r="G9" s="3" t="s">
        <v>151</v>
      </c>
      <c r="H9" s="3" t="s">
        <v>151</v>
      </c>
      <c r="I9" s="3" t="s">
        <v>151</v>
      </c>
      <c r="J9" s="4" t="s">
        <v>151</v>
      </c>
    </row>
    <row r="10" spans="1:10" x14ac:dyDescent="0.2">
      <c r="A10" s="5" t="s">
        <v>106</v>
      </c>
      <c r="B10" s="3">
        <v>2683136</v>
      </c>
      <c r="C10" s="3">
        <v>859</v>
      </c>
      <c r="D10" s="3">
        <v>776</v>
      </c>
      <c r="E10" s="3">
        <v>90.34</v>
      </c>
      <c r="F10" s="3">
        <v>52.26</v>
      </c>
      <c r="G10" s="3">
        <v>23</v>
      </c>
      <c r="H10" s="3">
        <v>998</v>
      </c>
      <c r="I10" s="3">
        <v>1</v>
      </c>
      <c r="J10" s="4">
        <v>1</v>
      </c>
    </row>
    <row r="11" spans="1:10" x14ac:dyDescent="0.2">
      <c r="A11" s="5" t="s">
        <v>87</v>
      </c>
      <c r="B11" s="3">
        <v>77531</v>
      </c>
      <c r="C11" s="3">
        <v>19</v>
      </c>
      <c r="D11" s="3">
        <v>17</v>
      </c>
      <c r="E11" s="3">
        <v>89.47</v>
      </c>
      <c r="F11" s="3">
        <v>50.16</v>
      </c>
      <c r="G11" s="3">
        <v>1</v>
      </c>
      <c r="H11" s="3">
        <v>209</v>
      </c>
      <c r="I11" s="3">
        <v>386</v>
      </c>
      <c r="J11" s="4">
        <v>405</v>
      </c>
    </row>
    <row r="12" spans="1:10" x14ac:dyDescent="0.2">
      <c r="A12" s="5" t="s">
        <v>103</v>
      </c>
      <c r="B12" s="3">
        <v>5901476</v>
      </c>
      <c r="C12" s="3">
        <v>1802</v>
      </c>
      <c r="D12" s="3">
        <v>1611</v>
      </c>
      <c r="E12" s="3">
        <v>89.4</v>
      </c>
      <c r="F12" s="3">
        <v>51.9</v>
      </c>
      <c r="G12" s="3">
        <v>67</v>
      </c>
      <c r="H12" s="3">
        <v>989</v>
      </c>
      <c r="I12" s="3">
        <v>0</v>
      </c>
      <c r="J12" s="4">
        <v>11</v>
      </c>
    </row>
    <row r="13" spans="1:10" x14ac:dyDescent="0.2">
      <c r="A13" s="5" t="s">
        <v>102</v>
      </c>
      <c r="B13" s="3">
        <v>170658</v>
      </c>
      <c r="C13" s="3">
        <v>55</v>
      </c>
      <c r="D13" s="3">
        <v>49</v>
      </c>
      <c r="E13" s="3">
        <v>89.09</v>
      </c>
      <c r="F13" s="3">
        <v>50.67</v>
      </c>
      <c r="G13" s="3">
        <v>2</v>
      </c>
      <c r="H13" s="3">
        <v>501</v>
      </c>
      <c r="I13" s="3">
        <v>248</v>
      </c>
      <c r="J13" s="4">
        <v>251</v>
      </c>
    </row>
    <row r="14" spans="1:10" x14ac:dyDescent="0.2">
      <c r="A14" s="5" t="s">
        <v>85</v>
      </c>
      <c r="B14" s="3">
        <v>896055</v>
      </c>
      <c r="C14" s="3">
        <v>310</v>
      </c>
      <c r="D14" s="3">
        <v>276</v>
      </c>
      <c r="E14" s="3">
        <v>89.03</v>
      </c>
      <c r="F14" s="3">
        <v>52.58</v>
      </c>
      <c r="G14" s="3">
        <v>6</v>
      </c>
      <c r="H14" s="3">
        <v>991</v>
      </c>
      <c r="I14" s="3">
        <v>6</v>
      </c>
      <c r="J14" s="4">
        <v>3</v>
      </c>
    </row>
    <row r="15" spans="1:10" x14ac:dyDescent="0.2">
      <c r="A15" s="5" t="s">
        <v>78</v>
      </c>
      <c r="B15" s="3">
        <v>2115121</v>
      </c>
      <c r="C15" s="3">
        <v>710</v>
      </c>
      <c r="D15" s="3">
        <v>632</v>
      </c>
      <c r="E15" s="3">
        <v>89.01</v>
      </c>
      <c r="F15" s="3">
        <v>52.45</v>
      </c>
      <c r="G15" s="3">
        <v>19</v>
      </c>
      <c r="H15" s="3">
        <v>996</v>
      </c>
      <c r="I15" s="3">
        <v>3</v>
      </c>
      <c r="J15" s="4">
        <v>1</v>
      </c>
    </row>
    <row r="16" spans="1:10" x14ac:dyDescent="0.2">
      <c r="A16" s="5" t="s">
        <v>93</v>
      </c>
      <c r="B16" s="3">
        <v>3617654</v>
      </c>
      <c r="C16" s="3">
        <v>1173</v>
      </c>
      <c r="D16" s="3">
        <v>1039</v>
      </c>
      <c r="E16" s="3">
        <v>88.58</v>
      </c>
      <c r="F16" s="3">
        <v>52.47</v>
      </c>
      <c r="G16" s="3">
        <v>33</v>
      </c>
      <c r="H16" s="3">
        <v>1000</v>
      </c>
      <c r="I16" s="3">
        <v>0</v>
      </c>
      <c r="J16" s="4">
        <v>0</v>
      </c>
    </row>
    <row r="17" spans="1:10" x14ac:dyDescent="0.2">
      <c r="A17" s="5" t="s">
        <v>111</v>
      </c>
      <c r="B17" s="3">
        <v>2317478</v>
      </c>
      <c r="C17" s="3">
        <v>699</v>
      </c>
      <c r="D17" s="3">
        <v>613</v>
      </c>
      <c r="E17" s="3">
        <v>87.7</v>
      </c>
      <c r="F17" s="3">
        <v>51.98</v>
      </c>
      <c r="G17" s="3">
        <v>16</v>
      </c>
      <c r="H17" s="3">
        <v>999</v>
      </c>
      <c r="I17" s="3">
        <v>0</v>
      </c>
      <c r="J17" s="4">
        <v>1</v>
      </c>
    </row>
    <row r="18" spans="1:10" x14ac:dyDescent="0.2">
      <c r="A18" s="5" t="s">
        <v>105</v>
      </c>
      <c r="B18" s="3">
        <v>287755</v>
      </c>
      <c r="C18" s="3">
        <v>94</v>
      </c>
      <c r="D18" s="3">
        <v>82</v>
      </c>
      <c r="E18" s="3">
        <v>87.23</v>
      </c>
      <c r="F18" s="3">
        <v>53.88</v>
      </c>
      <c r="G18" s="3">
        <v>3</v>
      </c>
      <c r="H18" s="3">
        <v>663</v>
      </c>
      <c r="I18" s="3">
        <v>168</v>
      </c>
      <c r="J18" s="4">
        <v>169</v>
      </c>
    </row>
    <row r="19" spans="1:10" x14ac:dyDescent="0.2">
      <c r="A19" s="5" t="s">
        <v>100</v>
      </c>
      <c r="B19" s="3">
        <v>2685343</v>
      </c>
      <c r="C19" s="3">
        <v>687</v>
      </c>
      <c r="D19" s="3">
        <v>597</v>
      </c>
      <c r="E19" s="3">
        <v>86.9</v>
      </c>
      <c r="F19" s="3">
        <v>50.87</v>
      </c>
      <c r="G19" s="3">
        <v>25</v>
      </c>
      <c r="H19" s="3">
        <v>924</v>
      </c>
      <c r="I19" s="3">
        <v>20</v>
      </c>
      <c r="J19" s="4">
        <v>56</v>
      </c>
    </row>
    <row r="20" spans="1:10" x14ac:dyDescent="0.2">
      <c r="A20" s="5" t="s">
        <v>99</v>
      </c>
      <c r="B20" s="3">
        <v>1425901</v>
      </c>
      <c r="C20" s="3">
        <v>305</v>
      </c>
      <c r="D20" s="3">
        <v>262</v>
      </c>
      <c r="E20" s="3">
        <v>85.9</v>
      </c>
      <c r="F20" s="3">
        <v>49.25</v>
      </c>
      <c r="G20" s="3">
        <v>12</v>
      </c>
      <c r="H20" s="3">
        <v>673</v>
      </c>
      <c r="I20" s="3">
        <v>87</v>
      </c>
      <c r="J20" s="4">
        <v>240</v>
      </c>
    </row>
    <row r="21" spans="1:10" x14ac:dyDescent="0.2">
      <c r="A21" s="5" t="s">
        <v>109</v>
      </c>
      <c r="B21" s="3">
        <v>1103581</v>
      </c>
      <c r="C21" s="3">
        <v>408</v>
      </c>
      <c r="D21" s="3">
        <v>350</v>
      </c>
      <c r="E21" s="3">
        <v>85.78</v>
      </c>
      <c r="F21" s="3">
        <v>52.98</v>
      </c>
      <c r="G21" s="3">
        <v>15</v>
      </c>
      <c r="H21" s="3">
        <v>801</v>
      </c>
      <c r="I21" s="3">
        <v>67</v>
      </c>
      <c r="J21" s="4">
        <v>132</v>
      </c>
    </row>
    <row r="22" spans="1:10" x14ac:dyDescent="0.2">
      <c r="A22" s="5" t="s">
        <v>90</v>
      </c>
      <c r="B22" s="3">
        <v>687707</v>
      </c>
      <c r="C22" s="3">
        <v>229</v>
      </c>
      <c r="D22" s="3">
        <v>196</v>
      </c>
      <c r="E22" s="3">
        <v>85.59</v>
      </c>
      <c r="F22" s="3">
        <v>52.23</v>
      </c>
      <c r="G22" s="3">
        <v>10</v>
      </c>
      <c r="H22" s="3">
        <v>536</v>
      </c>
      <c r="I22" s="3">
        <v>120</v>
      </c>
      <c r="J22" s="4">
        <v>344</v>
      </c>
    </row>
    <row r="23" spans="1:10" x14ac:dyDescent="0.2">
      <c r="A23" s="5" t="s">
        <v>98</v>
      </c>
      <c r="B23" s="3">
        <v>2126650</v>
      </c>
      <c r="C23" s="3">
        <v>571</v>
      </c>
      <c r="D23" s="3">
        <v>488</v>
      </c>
      <c r="E23" s="3">
        <v>85.46</v>
      </c>
      <c r="F23" s="3">
        <v>50.65</v>
      </c>
      <c r="G23" s="3">
        <v>22</v>
      </c>
      <c r="H23" s="3">
        <v>815</v>
      </c>
      <c r="I23" s="3">
        <v>60</v>
      </c>
      <c r="J23" s="4">
        <v>125</v>
      </c>
    </row>
    <row r="24" spans="1:10" x14ac:dyDescent="0.2">
      <c r="A24" s="5" t="s">
        <v>83</v>
      </c>
      <c r="B24" s="3">
        <v>1434377</v>
      </c>
      <c r="C24" s="3">
        <v>465</v>
      </c>
      <c r="D24" s="3">
        <v>397</v>
      </c>
      <c r="E24" s="3">
        <v>85.38</v>
      </c>
      <c r="F24" s="3">
        <v>52.49</v>
      </c>
      <c r="G24" s="3">
        <v>13</v>
      </c>
      <c r="H24" s="3">
        <v>978</v>
      </c>
      <c r="I24" s="3">
        <v>9</v>
      </c>
      <c r="J24" s="4">
        <v>13</v>
      </c>
    </row>
    <row r="25" spans="1:10" x14ac:dyDescent="0.2">
      <c r="A25" s="5" t="s">
        <v>88</v>
      </c>
      <c r="B25" s="3">
        <v>251785</v>
      </c>
      <c r="C25" s="3">
        <v>90</v>
      </c>
      <c r="D25" s="3">
        <v>76</v>
      </c>
      <c r="E25" s="3">
        <v>84.44</v>
      </c>
      <c r="F25" s="3">
        <v>52.85</v>
      </c>
      <c r="G25" s="3">
        <v>5</v>
      </c>
      <c r="H25" s="3">
        <v>257</v>
      </c>
      <c r="I25" s="3">
        <v>169</v>
      </c>
      <c r="J25" s="4">
        <v>574</v>
      </c>
    </row>
    <row r="26" spans="1:10" x14ac:dyDescent="0.2">
      <c r="A26" s="5" t="s">
        <v>97</v>
      </c>
      <c r="B26" s="3">
        <v>161166</v>
      </c>
      <c r="C26" s="3">
        <v>32</v>
      </c>
      <c r="D26" s="3">
        <v>27</v>
      </c>
      <c r="E26" s="3">
        <v>84.38</v>
      </c>
      <c r="F26" s="3">
        <v>50.73</v>
      </c>
      <c r="G26" s="3">
        <v>2</v>
      </c>
      <c r="H26" s="3">
        <v>174</v>
      </c>
      <c r="I26" s="3">
        <v>265</v>
      </c>
      <c r="J26" s="4">
        <v>561</v>
      </c>
    </row>
    <row r="27" spans="1:10" x14ac:dyDescent="0.2">
      <c r="A27" s="5" t="s">
        <v>101</v>
      </c>
      <c r="B27" s="3">
        <v>515899</v>
      </c>
      <c r="C27" s="3">
        <v>134</v>
      </c>
      <c r="D27" s="3">
        <v>113</v>
      </c>
      <c r="E27" s="3">
        <v>84.33</v>
      </c>
      <c r="F27" s="3">
        <v>50.09</v>
      </c>
      <c r="G27" s="3">
        <v>7</v>
      </c>
      <c r="H27" s="3">
        <v>312</v>
      </c>
      <c r="I27" s="3">
        <v>141</v>
      </c>
      <c r="J27" s="4">
        <v>547</v>
      </c>
    </row>
    <row r="28" spans="1:10" x14ac:dyDescent="0.2">
      <c r="A28" s="5" t="s">
        <v>80</v>
      </c>
      <c r="B28" s="3">
        <v>2033689</v>
      </c>
      <c r="C28" s="3">
        <v>651</v>
      </c>
      <c r="D28" s="3">
        <v>548</v>
      </c>
      <c r="E28" s="3">
        <v>84.18</v>
      </c>
      <c r="F28" s="3">
        <v>51.97</v>
      </c>
      <c r="G28" s="3">
        <v>26</v>
      </c>
      <c r="H28" s="3">
        <v>808</v>
      </c>
      <c r="I28" s="3">
        <v>48</v>
      </c>
      <c r="J28" s="4">
        <v>144</v>
      </c>
    </row>
    <row r="29" spans="1:10" x14ac:dyDescent="0.2">
      <c r="A29" s="5" t="s">
        <v>95</v>
      </c>
      <c r="B29" s="3">
        <v>155953</v>
      </c>
      <c r="C29" s="3">
        <v>25</v>
      </c>
      <c r="D29" s="3">
        <v>21</v>
      </c>
      <c r="E29" s="3">
        <v>84</v>
      </c>
      <c r="F29" s="3">
        <v>48.69</v>
      </c>
      <c r="G29" s="3">
        <v>1</v>
      </c>
      <c r="H29" s="3">
        <v>323</v>
      </c>
      <c r="I29" s="3">
        <v>385</v>
      </c>
      <c r="J29" s="4">
        <v>292</v>
      </c>
    </row>
    <row r="30" spans="1:10" x14ac:dyDescent="0.2">
      <c r="A30" s="5" t="s">
        <v>86</v>
      </c>
      <c r="B30" s="3">
        <v>442673</v>
      </c>
      <c r="C30" s="3">
        <v>128</v>
      </c>
      <c r="D30" s="3">
        <v>107</v>
      </c>
      <c r="E30" s="3">
        <v>83.59</v>
      </c>
      <c r="F30" s="3">
        <v>51.64</v>
      </c>
      <c r="G30" s="3">
        <v>4</v>
      </c>
      <c r="H30" s="3">
        <v>712</v>
      </c>
      <c r="I30" s="3">
        <v>151</v>
      </c>
      <c r="J30" s="4">
        <v>137</v>
      </c>
    </row>
    <row r="31" spans="1:10" x14ac:dyDescent="0.2">
      <c r="A31" s="5" t="s">
        <v>77</v>
      </c>
      <c r="B31" s="3">
        <v>1251096</v>
      </c>
      <c r="C31" s="3">
        <v>442</v>
      </c>
      <c r="D31" s="3">
        <v>368</v>
      </c>
      <c r="E31" s="3">
        <v>83.26</v>
      </c>
      <c r="F31" s="3">
        <v>53.36</v>
      </c>
      <c r="G31" s="3">
        <v>23</v>
      </c>
      <c r="H31" s="3">
        <v>266</v>
      </c>
      <c r="I31" s="3">
        <v>81</v>
      </c>
      <c r="J31" s="4">
        <v>653</v>
      </c>
    </row>
    <row r="32" spans="1:10" x14ac:dyDescent="0.2">
      <c r="A32" s="5" t="s">
        <v>92</v>
      </c>
      <c r="B32" s="3">
        <v>777735</v>
      </c>
      <c r="C32" s="3">
        <v>171</v>
      </c>
      <c r="D32" s="3">
        <v>140</v>
      </c>
      <c r="E32" s="3">
        <v>81.87</v>
      </c>
      <c r="F32" s="3">
        <v>49.11</v>
      </c>
      <c r="G32" s="3">
        <v>10</v>
      </c>
      <c r="H32" s="3">
        <v>184</v>
      </c>
      <c r="I32" s="3">
        <v>110</v>
      </c>
      <c r="J32" s="4">
        <v>706</v>
      </c>
    </row>
    <row r="33" spans="1:10" x14ac:dyDescent="0.2">
      <c r="A33" s="5" t="s">
        <v>76</v>
      </c>
      <c r="B33" s="3">
        <v>551620</v>
      </c>
      <c r="C33" s="3">
        <v>118</v>
      </c>
      <c r="D33" s="3">
        <v>93</v>
      </c>
      <c r="E33" s="3">
        <v>78.81</v>
      </c>
      <c r="F33" s="3">
        <v>49.33</v>
      </c>
      <c r="G33" s="3">
        <v>6</v>
      </c>
      <c r="H33" s="3">
        <v>322</v>
      </c>
      <c r="I33" s="3">
        <v>147</v>
      </c>
      <c r="J33" s="4">
        <v>531</v>
      </c>
    </row>
    <row r="34" spans="1:10" x14ac:dyDescent="0.2">
      <c r="A34" s="5" t="s">
        <v>108</v>
      </c>
      <c r="B34" s="3">
        <v>1274542</v>
      </c>
      <c r="C34" s="3">
        <v>339</v>
      </c>
      <c r="D34" s="3">
        <v>267</v>
      </c>
      <c r="E34" s="3">
        <v>78.760000000000005</v>
      </c>
      <c r="F34" s="3">
        <v>51.05</v>
      </c>
      <c r="G34" s="3">
        <v>14</v>
      </c>
      <c r="H34" s="3">
        <v>622</v>
      </c>
      <c r="I34" s="3">
        <v>101</v>
      </c>
      <c r="J34" s="4">
        <v>277</v>
      </c>
    </row>
    <row r="35" spans="1:10" x14ac:dyDescent="0.2">
      <c r="A35" s="5" t="s">
        <v>89</v>
      </c>
      <c r="B35" s="3">
        <v>1129321</v>
      </c>
      <c r="C35" s="3">
        <v>285</v>
      </c>
      <c r="D35" s="3">
        <v>223</v>
      </c>
      <c r="E35" s="3">
        <v>78.25</v>
      </c>
      <c r="F35" s="3">
        <v>51.02</v>
      </c>
      <c r="G35" s="3">
        <v>16</v>
      </c>
      <c r="H35" s="3">
        <v>219</v>
      </c>
      <c r="I35" s="3">
        <v>77</v>
      </c>
      <c r="J35" s="4">
        <v>704</v>
      </c>
    </row>
    <row r="36" spans="1:10" x14ac:dyDescent="0.2">
      <c r="A36" s="5" t="s">
        <v>84</v>
      </c>
      <c r="B36" s="3">
        <v>864703</v>
      </c>
      <c r="C36" s="3">
        <v>249</v>
      </c>
      <c r="D36" s="3">
        <v>193</v>
      </c>
      <c r="E36" s="3">
        <v>77.510000000000005</v>
      </c>
      <c r="F36" s="3">
        <v>52.34</v>
      </c>
      <c r="G36" s="3">
        <v>16</v>
      </c>
      <c r="H36" s="3">
        <v>76</v>
      </c>
      <c r="I36" s="3">
        <v>44</v>
      </c>
      <c r="J36" s="4">
        <v>880</v>
      </c>
    </row>
    <row r="37" spans="1:10" x14ac:dyDescent="0.2">
      <c r="A37" s="5" t="s">
        <v>91</v>
      </c>
      <c r="B37" s="3">
        <v>1150625</v>
      </c>
      <c r="C37" s="3">
        <v>309</v>
      </c>
      <c r="D37" s="3">
        <v>222</v>
      </c>
      <c r="E37" s="3">
        <v>71.84</v>
      </c>
      <c r="F37" s="3">
        <v>51.69</v>
      </c>
      <c r="G37" s="3">
        <v>31</v>
      </c>
      <c r="H37" s="3">
        <v>0</v>
      </c>
      <c r="I37" s="3">
        <v>0</v>
      </c>
      <c r="J37" s="4">
        <v>1000</v>
      </c>
    </row>
    <row r="38" spans="1:10" x14ac:dyDescent="0.2">
      <c r="A38" s="5" t="s">
        <v>82</v>
      </c>
      <c r="B38" s="3">
        <v>227596</v>
      </c>
      <c r="C38" s="3">
        <v>43</v>
      </c>
      <c r="D38" s="3">
        <v>30</v>
      </c>
      <c r="E38" s="3">
        <v>69.77</v>
      </c>
      <c r="F38" s="3">
        <v>48.85</v>
      </c>
      <c r="G38" s="3">
        <v>4</v>
      </c>
      <c r="H38" s="3">
        <v>46</v>
      </c>
      <c r="I38" s="3">
        <v>95</v>
      </c>
      <c r="J38" s="4">
        <v>859</v>
      </c>
    </row>
    <row r="39" spans="1:10" x14ac:dyDescent="0.2">
      <c r="A39" s="5" t="s">
        <v>96</v>
      </c>
      <c r="B39" s="3">
        <v>601333</v>
      </c>
      <c r="C39" s="3">
        <v>92</v>
      </c>
      <c r="D39" s="3">
        <v>2</v>
      </c>
      <c r="E39" s="3">
        <v>2.17</v>
      </c>
      <c r="F39" s="3">
        <v>51.76</v>
      </c>
      <c r="G39" s="3">
        <v>41</v>
      </c>
      <c r="H39" s="3">
        <v>0</v>
      </c>
      <c r="I39" s="3">
        <v>0</v>
      </c>
      <c r="J39" s="4">
        <v>1000</v>
      </c>
    </row>
    <row r="40" spans="1:10" x14ac:dyDescent="0.2">
      <c r="A40" s="5" t="s">
        <v>81</v>
      </c>
      <c r="B40" s="3">
        <v>663740</v>
      </c>
      <c r="C40" s="3">
        <v>100</v>
      </c>
      <c r="D40" s="3">
        <v>0</v>
      </c>
      <c r="E40" s="3">
        <v>0</v>
      </c>
      <c r="F40" s="3">
        <v>50.04</v>
      </c>
      <c r="G40" s="3">
        <v>48</v>
      </c>
      <c r="H40" s="3">
        <v>0</v>
      </c>
      <c r="I40" s="3">
        <v>0</v>
      </c>
      <c r="J40" s="4">
        <v>1000</v>
      </c>
    </row>
    <row r="41" spans="1:10" x14ac:dyDescent="0.2">
      <c r="A41" s="5" t="s">
        <v>94</v>
      </c>
      <c r="B41" s="3">
        <v>306005</v>
      </c>
      <c r="C41" s="3">
        <v>40</v>
      </c>
      <c r="D41" s="3">
        <v>0</v>
      </c>
      <c r="E41" s="3">
        <v>0</v>
      </c>
      <c r="F41" s="3">
        <v>50.78</v>
      </c>
      <c r="G41" s="3">
        <v>17</v>
      </c>
      <c r="H41" s="3">
        <v>0</v>
      </c>
      <c r="I41" s="3">
        <v>0</v>
      </c>
      <c r="J41" s="4">
        <v>1000</v>
      </c>
    </row>
    <row r="42" spans="1:10" x14ac:dyDescent="0.2">
      <c r="A42" s="5" t="s">
        <v>104</v>
      </c>
      <c r="B42" s="3">
        <v>22038</v>
      </c>
      <c r="C42" s="3">
        <v>2</v>
      </c>
      <c r="D42" s="3">
        <v>0</v>
      </c>
      <c r="E42" s="3">
        <v>0</v>
      </c>
      <c r="F42" s="3">
        <v>55.27</v>
      </c>
      <c r="G42" s="3">
        <v>2</v>
      </c>
      <c r="H42" s="3">
        <v>0</v>
      </c>
      <c r="I42" s="3">
        <v>3</v>
      </c>
      <c r="J42" s="4">
        <v>997</v>
      </c>
    </row>
    <row r="43" spans="1:10" x14ac:dyDescent="0.2">
      <c r="A43" s="5" t="s">
        <v>107</v>
      </c>
      <c r="B43" s="3">
        <v>150570</v>
      </c>
      <c r="C43" s="3">
        <v>20</v>
      </c>
      <c r="D43" s="3">
        <v>0</v>
      </c>
      <c r="E43" s="3">
        <v>0</v>
      </c>
      <c r="F43" s="3">
        <v>49.41</v>
      </c>
      <c r="G43" s="3">
        <v>8</v>
      </c>
      <c r="H43" s="3">
        <v>0</v>
      </c>
      <c r="I43" s="3">
        <v>0</v>
      </c>
      <c r="J43" s="4">
        <v>1000</v>
      </c>
    </row>
    <row r="44" spans="1:10" x14ac:dyDescent="0.2">
      <c r="A44" s="5" t="s">
        <v>110</v>
      </c>
      <c r="B44" s="3">
        <v>86499</v>
      </c>
      <c r="C44" s="3">
        <v>1</v>
      </c>
      <c r="D44" s="3">
        <v>0</v>
      </c>
      <c r="E44" s="3">
        <v>0</v>
      </c>
      <c r="F44" s="3">
        <v>45.35</v>
      </c>
      <c r="G44" s="3">
        <v>1</v>
      </c>
      <c r="H44" s="3">
        <v>0</v>
      </c>
      <c r="I44" s="3">
        <v>45</v>
      </c>
      <c r="J44" s="4">
        <v>955</v>
      </c>
    </row>
    <row r="45" spans="1:10" x14ac:dyDescent="0.2">
      <c r="A45" s="5" t="s">
        <v>112</v>
      </c>
      <c r="B45" s="3">
        <v>23245</v>
      </c>
      <c r="C45" s="3">
        <v>2</v>
      </c>
      <c r="D45" s="3">
        <v>0</v>
      </c>
      <c r="E45" s="3">
        <v>0</v>
      </c>
      <c r="F45" s="3">
        <v>55.32</v>
      </c>
      <c r="G45" s="3">
        <v>1</v>
      </c>
      <c r="H45" s="3">
        <v>5</v>
      </c>
      <c r="I45" s="3">
        <v>80</v>
      </c>
      <c r="J45" s="4">
        <v>915</v>
      </c>
    </row>
    <row r="46" spans="1:10" x14ac:dyDescent="0.2">
      <c r="A46" s="9" t="s">
        <v>79</v>
      </c>
      <c r="B46" s="7">
        <v>15020</v>
      </c>
      <c r="C46" s="7">
        <v>2</v>
      </c>
      <c r="D46" s="7">
        <v>0</v>
      </c>
      <c r="E46" s="7">
        <v>0</v>
      </c>
      <c r="F46" s="7">
        <v>55.79</v>
      </c>
      <c r="G46" s="7">
        <v>2</v>
      </c>
      <c r="H46" s="7">
        <v>0</v>
      </c>
      <c r="I46" s="7">
        <v>1</v>
      </c>
      <c r="J46" s="8">
        <v>999</v>
      </c>
    </row>
    <row r="50" spans="1:15" x14ac:dyDescent="0.2">
      <c r="B50" s="11"/>
      <c r="C50" s="11"/>
      <c r="D50" s="11"/>
      <c r="E50" s="10"/>
      <c r="F50" s="10"/>
    </row>
    <row r="51" spans="1:15" x14ac:dyDescent="0.2">
      <c r="A51" s="33"/>
      <c r="B51" s="34" t="s">
        <v>274</v>
      </c>
      <c r="C51" s="35" t="s">
        <v>153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1" t="s">
        <v>143</v>
      </c>
      <c r="B52" s="3">
        <f>SUMIFS(B5:B46,E$5:E$46, "&lt;50", C$5:C$46, "&gt;=10")</f>
        <v>1721648</v>
      </c>
      <c r="C52" s="4">
        <f>ROUND(B52*100/B$55, 2)</f>
        <v>4.2699999999999996</v>
      </c>
    </row>
    <row r="53" spans="1:15" x14ac:dyDescent="0.2">
      <c r="A53" s="31" t="s">
        <v>144</v>
      </c>
      <c r="B53" s="3">
        <f>SUMIFS(B5:B46,E$5:E$46, "&gt;=50", C$5:C$46, "&gt;=10")</f>
        <v>38318826</v>
      </c>
      <c r="C53" s="4">
        <f t="shared" ref="C53:C54" si="0">ROUND(B53*100/B$55, 2)</f>
        <v>95.05</v>
      </c>
    </row>
    <row r="54" spans="1:15" x14ac:dyDescent="0.2">
      <c r="A54" s="31" t="s">
        <v>276</v>
      </c>
      <c r="B54" s="3">
        <f>SUMIF(C$5:C$46, "&lt;10", B5:B46)</f>
        <v>271972</v>
      </c>
      <c r="C54" s="4">
        <f t="shared" si="0"/>
        <v>0.67</v>
      </c>
    </row>
    <row r="55" spans="1:15" x14ac:dyDescent="0.2">
      <c r="A55" s="36" t="s">
        <v>275</v>
      </c>
      <c r="B55" s="7">
        <f>SUM(B52:B54)</f>
        <v>40312446</v>
      </c>
      <c r="C55" s="8"/>
      <c r="D55" s="11"/>
    </row>
    <row r="56" spans="1:15" x14ac:dyDescent="0.2">
      <c r="B56" s="11"/>
      <c r="C56" s="11"/>
      <c r="D56" s="11"/>
      <c r="E56" s="10"/>
      <c r="F56" s="10"/>
    </row>
    <row r="57" spans="1:15" s="40" customFormat="1" x14ac:dyDescent="0.2">
      <c r="A57" s="37" t="s">
        <v>277</v>
      </c>
      <c r="B57" s="38"/>
      <c r="C57" s="38"/>
      <c r="D57" s="38"/>
      <c r="E57" s="39"/>
      <c r="F57" s="39"/>
    </row>
    <row r="58" spans="1:15" x14ac:dyDescent="0.2">
      <c r="A58" s="32"/>
      <c r="B58" s="11"/>
      <c r="C58" s="11"/>
      <c r="D58" s="11"/>
      <c r="E58" s="10"/>
      <c r="F58" s="10"/>
    </row>
  </sheetData>
  <sortState xmlns:xlrd2="http://schemas.microsoft.com/office/spreadsheetml/2017/richdata2" ref="A5:J46">
    <sortCondition descending="1" ref="E5:E46"/>
  </sortState>
  <mergeCells count="1">
    <mergeCell ref="G1:J1"/>
  </mergeCells>
  <phoneticPr fontId="2" type="noConversion"/>
  <conditionalFormatting sqref="H5:J46">
    <cfRule type="cellIs" dxfId="14" priority="5" operator="greaterThan">
      <formula>950</formula>
    </cfRule>
  </conditionalFormatting>
  <conditionalFormatting sqref="E10:E4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:G51">
    <cfRule type="cellIs" dxfId="13" priority="3" operator="greaterThan">
      <formula>950</formula>
    </cfRule>
  </conditionalFormatting>
  <conditionalFormatting sqref="I51:K51">
    <cfRule type="cellIs" dxfId="12" priority="2" operator="greaterThan">
      <formula>950</formula>
    </cfRule>
  </conditionalFormatting>
  <conditionalFormatting sqref="M51:O51">
    <cfRule type="cellIs" dxfId="11" priority="1" operator="greaterThan">
      <formula>950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topLeftCell="A19" workbookViewId="0">
      <selection activeCell="E41" sqref="E41"/>
    </sheetView>
  </sheetViews>
  <sheetFormatPr baseColWidth="10" defaultRowHeight="15" x14ac:dyDescent="0.2"/>
  <sheetData>
    <row r="1" spans="1:12" x14ac:dyDescent="0.2">
      <c r="G1" s="28" t="s">
        <v>139</v>
      </c>
      <c r="H1" s="29"/>
      <c r="I1" s="29"/>
      <c r="J1" s="30"/>
    </row>
    <row r="2" spans="1:12" x14ac:dyDescent="0.2">
      <c r="G2" s="2" t="s">
        <v>26</v>
      </c>
      <c r="H2" s="3"/>
      <c r="I2" s="3"/>
      <c r="J2" s="4"/>
    </row>
    <row r="3" spans="1:12" x14ac:dyDescent="0.2">
      <c r="G3" s="2" t="s">
        <v>140</v>
      </c>
      <c r="H3" s="3"/>
      <c r="I3" s="3"/>
      <c r="J3" s="4"/>
    </row>
    <row r="4" spans="1:12" x14ac:dyDescent="0.2">
      <c r="A4" s="25" t="s">
        <v>0</v>
      </c>
      <c r="B4" s="17" t="s">
        <v>159</v>
      </c>
      <c r="C4" s="18" t="s">
        <v>158</v>
      </c>
      <c r="D4" s="18" t="s">
        <v>160</v>
      </c>
      <c r="E4" s="19" t="s">
        <v>161</v>
      </c>
      <c r="F4" s="17" t="s">
        <v>156</v>
      </c>
      <c r="G4" s="16" t="s">
        <v>154</v>
      </c>
      <c r="H4" s="17" t="s">
        <v>1</v>
      </c>
      <c r="I4" s="17" t="s">
        <v>2</v>
      </c>
      <c r="J4" s="20" t="s">
        <v>3</v>
      </c>
      <c r="K4" s="1"/>
      <c r="L4" s="1"/>
    </row>
    <row r="5" spans="1:12" x14ac:dyDescent="0.2">
      <c r="A5" s="5" t="s">
        <v>167</v>
      </c>
      <c r="B5" s="3">
        <v>19894</v>
      </c>
      <c r="C5" s="3">
        <v>0</v>
      </c>
      <c r="D5" s="3" t="s">
        <v>151</v>
      </c>
      <c r="E5" s="3" t="s">
        <v>151</v>
      </c>
      <c r="F5" s="3">
        <v>46.09</v>
      </c>
      <c r="G5" s="2" t="s">
        <v>151</v>
      </c>
      <c r="H5" s="26" t="s">
        <v>151</v>
      </c>
      <c r="I5" s="26" t="s">
        <v>151</v>
      </c>
      <c r="J5" s="4" t="s">
        <v>151</v>
      </c>
    </row>
    <row r="6" spans="1:12" x14ac:dyDescent="0.2">
      <c r="A6" s="5" t="s">
        <v>168</v>
      </c>
      <c r="B6" s="3">
        <v>25213</v>
      </c>
      <c r="C6" s="3">
        <v>0</v>
      </c>
      <c r="D6" s="3" t="s">
        <v>151</v>
      </c>
      <c r="E6" s="3" t="s">
        <v>151</v>
      </c>
      <c r="F6" s="3">
        <v>31.71</v>
      </c>
      <c r="G6" s="2" t="s">
        <v>151</v>
      </c>
      <c r="H6" s="26" t="s">
        <v>151</v>
      </c>
      <c r="I6" s="26" t="s">
        <v>151</v>
      </c>
      <c r="J6" s="4" t="s">
        <v>151</v>
      </c>
    </row>
    <row r="7" spans="1:12" x14ac:dyDescent="0.2">
      <c r="A7" s="5" t="s">
        <v>169</v>
      </c>
      <c r="B7" s="3">
        <v>13902</v>
      </c>
      <c r="C7" s="3">
        <v>0</v>
      </c>
      <c r="D7" s="3" t="s">
        <v>151</v>
      </c>
      <c r="E7" s="3" t="s">
        <v>151</v>
      </c>
      <c r="F7" s="3">
        <v>31.07</v>
      </c>
      <c r="G7" s="2" t="s">
        <v>151</v>
      </c>
      <c r="H7" s="26" t="s">
        <v>151</v>
      </c>
      <c r="I7" s="26" t="s">
        <v>151</v>
      </c>
      <c r="J7" s="4" t="s">
        <v>151</v>
      </c>
    </row>
    <row r="8" spans="1:12" x14ac:dyDescent="0.2">
      <c r="A8" s="5" t="s">
        <v>125</v>
      </c>
      <c r="B8" s="3">
        <v>645971</v>
      </c>
      <c r="C8" s="3">
        <v>130</v>
      </c>
      <c r="D8" s="3">
        <v>117</v>
      </c>
      <c r="E8" s="3">
        <v>90</v>
      </c>
      <c r="F8" s="3">
        <v>48.84</v>
      </c>
      <c r="G8" s="2">
        <v>8</v>
      </c>
      <c r="H8" s="3">
        <v>820</v>
      </c>
      <c r="I8" s="3">
        <v>72</v>
      </c>
      <c r="J8" s="4">
        <v>108</v>
      </c>
    </row>
    <row r="9" spans="1:12" x14ac:dyDescent="0.2">
      <c r="A9" s="5" t="s">
        <v>134</v>
      </c>
      <c r="B9" s="3">
        <v>4403518</v>
      </c>
      <c r="C9" s="3">
        <v>1394</v>
      </c>
      <c r="D9" s="3">
        <v>1208</v>
      </c>
      <c r="E9" s="3">
        <v>86.66</v>
      </c>
      <c r="F9" s="3">
        <v>50.68</v>
      </c>
      <c r="G9" s="2">
        <v>83</v>
      </c>
      <c r="H9" s="3">
        <v>1000</v>
      </c>
      <c r="I9" s="3">
        <v>0</v>
      </c>
      <c r="J9" s="4">
        <v>0</v>
      </c>
    </row>
    <row r="10" spans="1:12" x14ac:dyDescent="0.2">
      <c r="A10" s="5" t="s">
        <v>136</v>
      </c>
      <c r="B10" s="3">
        <v>2857461</v>
      </c>
      <c r="C10" s="3">
        <v>900</v>
      </c>
      <c r="D10" s="3">
        <v>772</v>
      </c>
      <c r="E10" s="3">
        <v>85.78</v>
      </c>
      <c r="F10" s="3">
        <v>50.91</v>
      </c>
      <c r="G10" s="2">
        <v>70</v>
      </c>
      <c r="H10" s="3">
        <v>803</v>
      </c>
      <c r="I10" s="3">
        <v>41</v>
      </c>
      <c r="J10" s="4">
        <v>156</v>
      </c>
    </row>
    <row r="11" spans="1:12" x14ac:dyDescent="0.2">
      <c r="A11" s="5" t="s">
        <v>114</v>
      </c>
      <c r="B11" s="3">
        <v>3366557</v>
      </c>
      <c r="C11" s="3">
        <v>915</v>
      </c>
      <c r="D11" s="3">
        <v>783</v>
      </c>
      <c r="E11" s="3">
        <v>85.57</v>
      </c>
      <c r="F11" s="3">
        <v>49.9</v>
      </c>
      <c r="G11" s="2">
        <v>51</v>
      </c>
      <c r="H11" s="3">
        <v>1000</v>
      </c>
      <c r="I11" s="3">
        <v>0</v>
      </c>
      <c r="J11" s="4">
        <v>0</v>
      </c>
    </row>
    <row r="12" spans="1:12" x14ac:dyDescent="0.2">
      <c r="A12" s="5" t="s">
        <v>135</v>
      </c>
      <c r="B12" s="3">
        <v>3031462</v>
      </c>
      <c r="C12" s="3">
        <v>908</v>
      </c>
      <c r="D12" s="3">
        <v>776</v>
      </c>
      <c r="E12" s="3">
        <v>85.46</v>
      </c>
      <c r="F12" s="3">
        <v>50.87</v>
      </c>
      <c r="G12" s="2">
        <v>54</v>
      </c>
      <c r="H12" s="3">
        <v>1000</v>
      </c>
      <c r="I12" s="3">
        <v>0</v>
      </c>
      <c r="J12" s="4">
        <v>0</v>
      </c>
    </row>
    <row r="13" spans="1:12" x14ac:dyDescent="0.2">
      <c r="A13" s="5" t="s">
        <v>113</v>
      </c>
      <c r="B13" s="3">
        <v>2400195</v>
      </c>
      <c r="C13" s="3">
        <v>704</v>
      </c>
      <c r="D13" s="3">
        <v>597</v>
      </c>
      <c r="E13" s="3">
        <v>84.8</v>
      </c>
      <c r="F13" s="3">
        <v>50.35</v>
      </c>
      <c r="G13" s="2">
        <v>52</v>
      </c>
      <c r="H13" s="3">
        <v>881</v>
      </c>
      <c r="I13" s="3">
        <v>27</v>
      </c>
      <c r="J13" s="4">
        <v>92</v>
      </c>
    </row>
    <row r="14" spans="1:12" x14ac:dyDescent="0.2">
      <c r="A14" s="5" t="s">
        <v>133</v>
      </c>
      <c r="B14" s="3">
        <v>2744794</v>
      </c>
      <c r="C14" s="3">
        <v>812</v>
      </c>
      <c r="D14" s="3">
        <v>680</v>
      </c>
      <c r="E14" s="3">
        <v>83.74</v>
      </c>
      <c r="F14" s="3">
        <v>50.63</v>
      </c>
      <c r="G14" s="2">
        <v>62</v>
      </c>
      <c r="H14" s="3">
        <v>858</v>
      </c>
      <c r="I14" s="3">
        <v>30</v>
      </c>
      <c r="J14" s="4">
        <v>112</v>
      </c>
    </row>
    <row r="15" spans="1:12" x14ac:dyDescent="0.2">
      <c r="A15" s="5" t="s">
        <v>118</v>
      </c>
      <c r="B15" s="3">
        <v>773319</v>
      </c>
      <c r="C15" s="3">
        <v>233</v>
      </c>
      <c r="D15" s="3">
        <v>193</v>
      </c>
      <c r="E15" s="3">
        <v>82.83</v>
      </c>
      <c r="F15" s="3">
        <v>51.05</v>
      </c>
      <c r="G15" s="2">
        <v>20</v>
      </c>
      <c r="H15" s="3">
        <v>457</v>
      </c>
      <c r="I15" s="3">
        <v>92</v>
      </c>
      <c r="J15" s="4">
        <v>451</v>
      </c>
    </row>
    <row r="16" spans="1:12" x14ac:dyDescent="0.2">
      <c r="A16" s="5" t="s">
        <v>120</v>
      </c>
      <c r="B16" s="3">
        <v>2005227</v>
      </c>
      <c r="C16" s="3">
        <v>462</v>
      </c>
      <c r="D16" s="3">
        <v>382</v>
      </c>
      <c r="E16" s="3">
        <v>82.68</v>
      </c>
      <c r="F16" s="3">
        <v>48.58</v>
      </c>
      <c r="G16" s="2">
        <v>35</v>
      </c>
      <c r="H16" s="3">
        <v>756</v>
      </c>
      <c r="I16" s="3">
        <v>59</v>
      </c>
      <c r="J16" s="4">
        <v>185</v>
      </c>
    </row>
    <row r="17" spans="1:10" x14ac:dyDescent="0.2">
      <c r="A17" s="5" t="s">
        <v>132</v>
      </c>
      <c r="B17" s="3">
        <v>1864800</v>
      </c>
      <c r="C17" s="3">
        <v>528</v>
      </c>
      <c r="D17" s="3">
        <v>432</v>
      </c>
      <c r="E17" s="3">
        <v>81.819999999999993</v>
      </c>
      <c r="F17" s="3">
        <v>50.41</v>
      </c>
      <c r="G17" s="2">
        <v>39</v>
      </c>
      <c r="H17" s="3">
        <v>849</v>
      </c>
      <c r="I17" s="3">
        <v>40</v>
      </c>
      <c r="J17" s="4">
        <v>111</v>
      </c>
    </row>
    <row r="18" spans="1:10" x14ac:dyDescent="0.2">
      <c r="A18" s="5" t="s">
        <v>138</v>
      </c>
      <c r="B18" s="3">
        <v>840478</v>
      </c>
      <c r="C18" s="3">
        <v>193</v>
      </c>
      <c r="D18" s="3">
        <v>157</v>
      </c>
      <c r="E18" s="3">
        <v>81.349999999999994</v>
      </c>
      <c r="F18" s="3">
        <v>47.85</v>
      </c>
      <c r="G18" s="2">
        <v>17</v>
      </c>
      <c r="H18" s="3">
        <v>399</v>
      </c>
      <c r="I18" s="3">
        <v>112</v>
      </c>
      <c r="J18" s="4">
        <v>489</v>
      </c>
    </row>
    <row r="19" spans="1:10" x14ac:dyDescent="0.2">
      <c r="A19" s="5" t="s">
        <v>115</v>
      </c>
      <c r="B19" s="3">
        <v>3057636</v>
      </c>
      <c r="C19" s="3">
        <v>887</v>
      </c>
      <c r="D19" s="3">
        <v>716</v>
      </c>
      <c r="E19" s="3">
        <v>80.72</v>
      </c>
      <c r="F19" s="3">
        <v>50.23</v>
      </c>
      <c r="G19" s="2">
        <v>87</v>
      </c>
      <c r="H19" s="3">
        <v>92</v>
      </c>
      <c r="I19" s="3">
        <v>12</v>
      </c>
      <c r="J19" s="4">
        <v>896</v>
      </c>
    </row>
    <row r="20" spans="1:10" x14ac:dyDescent="0.2">
      <c r="A20" s="5" t="s">
        <v>119</v>
      </c>
      <c r="B20" s="3">
        <v>2079017</v>
      </c>
      <c r="C20" s="3">
        <v>612</v>
      </c>
      <c r="D20" s="3">
        <v>494</v>
      </c>
      <c r="E20" s="3">
        <v>80.72</v>
      </c>
      <c r="F20" s="3">
        <v>50.6</v>
      </c>
      <c r="G20" s="2">
        <v>56</v>
      </c>
      <c r="H20" s="3">
        <v>310</v>
      </c>
      <c r="I20" s="3">
        <v>49</v>
      </c>
      <c r="J20" s="4">
        <v>641</v>
      </c>
    </row>
    <row r="21" spans="1:10" x14ac:dyDescent="0.2">
      <c r="A21" s="5" t="s">
        <v>126</v>
      </c>
      <c r="B21" s="3">
        <v>1402869</v>
      </c>
      <c r="C21" s="3">
        <v>348</v>
      </c>
      <c r="D21" s="3">
        <v>280</v>
      </c>
      <c r="E21" s="3">
        <v>80.459999999999994</v>
      </c>
      <c r="F21" s="3">
        <v>49.1</v>
      </c>
      <c r="G21" s="2">
        <v>30</v>
      </c>
      <c r="H21" s="3">
        <v>474</v>
      </c>
      <c r="I21" s="3">
        <v>61</v>
      </c>
      <c r="J21" s="4">
        <v>465</v>
      </c>
    </row>
    <row r="22" spans="1:10" x14ac:dyDescent="0.2">
      <c r="A22" s="5" t="s">
        <v>122</v>
      </c>
      <c r="B22" s="3">
        <v>1839193</v>
      </c>
      <c r="C22" s="3">
        <v>588</v>
      </c>
      <c r="D22" s="3">
        <v>471</v>
      </c>
      <c r="E22" s="3">
        <v>80.099999999999994</v>
      </c>
      <c r="F22" s="3">
        <v>50.61</v>
      </c>
      <c r="G22" s="2">
        <v>54</v>
      </c>
      <c r="H22" s="3">
        <v>298</v>
      </c>
      <c r="I22" s="3">
        <v>52</v>
      </c>
      <c r="J22" s="4">
        <v>650</v>
      </c>
    </row>
    <row r="23" spans="1:10" x14ac:dyDescent="0.2">
      <c r="A23" s="5" t="s">
        <v>124</v>
      </c>
      <c r="B23" s="3">
        <v>1390549</v>
      </c>
      <c r="C23" s="3">
        <v>381</v>
      </c>
      <c r="D23" s="3">
        <v>303</v>
      </c>
      <c r="E23" s="3">
        <v>79.53</v>
      </c>
      <c r="F23" s="3">
        <v>50.08</v>
      </c>
      <c r="G23" s="2">
        <v>34</v>
      </c>
      <c r="H23" s="3">
        <v>376</v>
      </c>
      <c r="I23" s="3">
        <v>79</v>
      </c>
      <c r="J23" s="4">
        <v>545</v>
      </c>
    </row>
    <row r="24" spans="1:10" x14ac:dyDescent="0.2">
      <c r="A24" s="5" t="s">
        <v>129</v>
      </c>
      <c r="B24" s="3">
        <v>1615172</v>
      </c>
      <c r="C24" s="3">
        <v>367</v>
      </c>
      <c r="D24" s="3">
        <v>291</v>
      </c>
      <c r="E24" s="3">
        <v>79.290000000000006</v>
      </c>
      <c r="F24" s="3">
        <v>48.13</v>
      </c>
      <c r="G24" s="2">
        <v>41</v>
      </c>
      <c r="H24" s="3">
        <v>32</v>
      </c>
      <c r="I24" s="3">
        <v>22</v>
      </c>
      <c r="J24" s="4">
        <v>946</v>
      </c>
    </row>
    <row r="25" spans="1:10" x14ac:dyDescent="0.2">
      <c r="A25" s="5" t="s">
        <v>116</v>
      </c>
      <c r="B25" s="3">
        <v>2967292</v>
      </c>
      <c r="C25" s="3">
        <v>790</v>
      </c>
      <c r="D25" s="3">
        <v>617</v>
      </c>
      <c r="E25" s="3">
        <v>78.099999999999994</v>
      </c>
      <c r="F25" s="3">
        <v>50.03</v>
      </c>
      <c r="G25" s="2">
        <v>83</v>
      </c>
      <c r="H25" s="3">
        <v>32</v>
      </c>
      <c r="I25" s="3">
        <v>11</v>
      </c>
      <c r="J25" s="4">
        <v>957</v>
      </c>
    </row>
    <row r="26" spans="1:10" x14ac:dyDescent="0.2">
      <c r="A26" s="5" t="s">
        <v>121</v>
      </c>
      <c r="B26" s="3">
        <v>202250</v>
      </c>
      <c r="C26" s="3">
        <v>57</v>
      </c>
      <c r="D26" s="3">
        <v>44</v>
      </c>
      <c r="E26" s="3">
        <v>77.19</v>
      </c>
      <c r="F26" s="3">
        <v>49.61</v>
      </c>
      <c r="G26" s="2">
        <v>8</v>
      </c>
      <c r="H26" s="3">
        <v>54</v>
      </c>
      <c r="I26" s="3">
        <v>59</v>
      </c>
      <c r="J26" s="4">
        <v>887</v>
      </c>
    </row>
    <row r="27" spans="1:10" x14ac:dyDescent="0.2">
      <c r="A27" s="5" t="s">
        <v>137</v>
      </c>
      <c r="B27" s="3">
        <v>38692</v>
      </c>
      <c r="C27" s="3">
        <v>5</v>
      </c>
      <c r="D27" s="3">
        <v>3</v>
      </c>
      <c r="E27" s="3">
        <v>60</v>
      </c>
      <c r="F27" s="3">
        <v>45.05</v>
      </c>
      <c r="G27" s="2">
        <v>2</v>
      </c>
      <c r="H27" s="3">
        <v>6</v>
      </c>
      <c r="I27" s="3">
        <v>61</v>
      </c>
      <c r="J27" s="4">
        <v>933</v>
      </c>
    </row>
    <row r="28" spans="1:10" x14ac:dyDescent="0.2">
      <c r="A28" s="5" t="s">
        <v>117</v>
      </c>
      <c r="B28" s="3">
        <v>514423</v>
      </c>
      <c r="C28" s="3">
        <v>62</v>
      </c>
      <c r="D28" s="3">
        <v>2</v>
      </c>
      <c r="E28" s="3">
        <v>3.23</v>
      </c>
      <c r="F28" s="3">
        <v>45.16</v>
      </c>
      <c r="G28" s="2">
        <v>30</v>
      </c>
      <c r="H28" s="3">
        <v>0</v>
      </c>
      <c r="I28" s="3">
        <v>0</v>
      </c>
      <c r="J28" s="4">
        <v>1000</v>
      </c>
    </row>
    <row r="29" spans="1:10" x14ac:dyDescent="0.2">
      <c r="A29" s="5" t="s">
        <v>131</v>
      </c>
      <c r="B29" s="3">
        <v>490817</v>
      </c>
      <c r="C29" s="3">
        <v>54</v>
      </c>
      <c r="D29" s="3">
        <v>1</v>
      </c>
      <c r="E29" s="3">
        <v>1.85</v>
      </c>
      <c r="F29" s="3">
        <v>47.26</v>
      </c>
      <c r="G29" s="2">
        <v>18</v>
      </c>
      <c r="H29" s="3">
        <v>0</v>
      </c>
      <c r="I29" s="3">
        <v>0</v>
      </c>
      <c r="J29" s="4">
        <v>1000</v>
      </c>
    </row>
    <row r="30" spans="1:10" x14ac:dyDescent="0.2">
      <c r="A30" s="5" t="s">
        <v>128</v>
      </c>
      <c r="B30" s="3">
        <v>473431</v>
      </c>
      <c r="C30" s="3">
        <v>83</v>
      </c>
      <c r="D30" s="3">
        <v>1</v>
      </c>
      <c r="E30" s="3">
        <v>1.2</v>
      </c>
      <c r="F30" s="3">
        <v>48.92</v>
      </c>
      <c r="G30" s="2">
        <v>36</v>
      </c>
      <c r="H30" s="3">
        <v>0</v>
      </c>
      <c r="I30" s="3">
        <v>0</v>
      </c>
      <c r="J30" s="4">
        <v>1000</v>
      </c>
    </row>
    <row r="31" spans="1:10" x14ac:dyDescent="0.2">
      <c r="A31" s="5" t="s">
        <v>123</v>
      </c>
      <c r="B31" s="3">
        <v>36130</v>
      </c>
      <c r="C31" s="3">
        <v>1</v>
      </c>
      <c r="D31" s="3">
        <v>0</v>
      </c>
      <c r="E31" s="3">
        <v>0</v>
      </c>
      <c r="F31" s="3">
        <v>39.78</v>
      </c>
      <c r="G31" s="2">
        <v>1</v>
      </c>
      <c r="H31" s="3">
        <v>0</v>
      </c>
      <c r="I31" s="3">
        <v>106</v>
      </c>
      <c r="J31" s="4">
        <v>894</v>
      </c>
    </row>
    <row r="32" spans="1:10" x14ac:dyDescent="0.2">
      <c r="A32" s="5" t="s">
        <v>127</v>
      </c>
      <c r="B32" s="3">
        <v>51365</v>
      </c>
      <c r="C32" s="3">
        <v>7</v>
      </c>
      <c r="D32" s="3">
        <v>0</v>
      </c>
      <c r="E32" s="3">
        <v>0</v>
      </c>
      <c r="F32" s="3">
        <v>46.24</v>
      </c>
      <c r="G32" s="2">
        <v>2</v>
      </c>
      <c r="H32" s="3">
        <v>23</v>
      </c>
      <c r="I32" s="3">
        <v>93</v>
      </c>
      <c r="J32" s="4">
        <v>884</v>
      </c>
    </row>
    <row r="33" spans="1:15" x14ac:dyDescent="0.2">
      <c r="A33" s="9" t="s">
        <v>130</v>
      </c>
      <c r="B33" s="7">
        <v>435044</v>
      </c>
      <c r="C33" s="7">
        <v>59</v>
      </c>
      <c r="D33" s="7">
        <v>0</v>
      </c>
      <c r="E33" s="7">
        <v>0</v>
      </c>
      <c r="F33" s="7">
        <v>47.98</v>
      </c>
      <c r="G33" s="6">
        <v>23</v>
      </c>
      <c r="H33" s="7">
        <v>0</v>
      </c>
      <c r="I33" s="7">
        <v>0</v>
      </c>
      <c r="J33" s="8">
        <v>1000</v>
      </c>
    </row>
    <row r="36" spans="1:15" x14ac:dyDescent="0.2">
      <c r="B36" s="11"/>
      <c r="C36" s="11"/>
      <c r="D36" s="11"/>
      <c r="E36" s="10"/>
      <c r="F36" s="10"/>
    </row>
    <row r="37" spans="1:15" x14ac:dyDescent="0.2">
      <c r="A37" s="33"/>
      <c r="B37" s="34" t="s">
        <v>274</v>
      </c>
      <c r="C37" s="35" t="s">
        <v>153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31" t="s">
        <v>143</v>
      </c>
      <c r="B38" s="3">
        <f>SUMIFS(B5:B33,E$5:E$33, "&lt;50", C$5:C$33, "&gt;=10")</f>
        <v>1913715</v>
      </c>
      <c r="C38" s="4">
        <f>ROUND(B38*100/B$41, 2)</f>
        <v>4.5999999999999996</v>
      </c>
    </row>
    <row r="39" spans="1:15" x14ac:dyDescent="0.2">
      <c r="A39" s="31" t="s">
        <v>144</v>
      </c>
      <c r="B39" s="3">
        <f>SUMIFS(B5:B33,E$5:E$33, "&gt;=50", C$5:C$33, "&gt;=10")</f>
        <v>39487760</v>
      </c>
      <c r="C39" s="4">
        <f t="shared" ref="C39:C40" si="0">ROUND(B39*100/B$41, 2)</f>
        <v>94.95</v>
      </c>
    </row>
    <row r="40" spans="1:15" x14ac:dyDescent="0.2">
      <c r="A40" s="31" t="s">
        <v>276</v>
      </c>
      <c r="B40" s="3">
        <f>SUMIF(C$5:C$33, "&lt;10", B5:B33)</f>
        <v>185196</v>
      </c>
      <c r="C40" s="4">
        <f t="shared" si="0"/>
        <v>0.45</v>
      </c>
    </row>
    <row r="41" spans="1:15" x14ac:dyDescent="0.2">
      <c r="A41" s="36" t="s">
        <v>275</v>
      </c>
      <c r="B41" s="7">
        <f>SUM(B38:B40)</f>
        <v>41586671</v>
      </c>
      <c r="C41" s="8"/>
      <c r="D41" s="11"/>
    </row>
    <row r="42" spans="1:15" x14ac:dyDescent="0.2">
      <c r="B42" s="11"/>
      <c r="C42" s="11"/>
      <c r="D42" s="11"/>
      <c r="E42" s="10"/>
      <c r="F42" s="10"/>
    </row>
    <row r="43" spans="1:15" s="40" customFormat="1" x14ac:dyDescent="0.2">
      <c r="A43" s="37" t="s">
        <v>277</v>
      </c>
      <c r="B43" s="38"/>
      <c r="C43" s="38"/>
      <c r="D43" s="38"/>
      <c r="E43" s="39"/>
      <c r="F43" s="39"/>
    </row>
    <row r="44" spans="1:15" x14ac:dyDescent="0.2">
      <c r="A44" s="32"/>
      <c r="B44" s="11"/>
      <c r="C44" s="11"/>
      <c r="D44" s="11"/>
      <c r="E44" s="10"/>
      <c r="F44" s="10"/>
    </row>
  </sheetData>
  <sortState xmlns:xlrd2="http://schemas.microsoft.com/office/spreadsheetml/2017/richdata2" ref="A5:J33">
    <sortCondition descending="1" ref="E5:E33"/>
  </sortState>
  <mergeCells count="1">
    <mergeCell ref="G1:J1"/>
  </mergeCells>
  <phoneticPr fontId="2" type="noConversion"/>
  <conditionalFormatting sqref="H5:J33">
    <cfRule type="cellIs" dxfId="10" priority="5" operator="greaterThan">
      <formula>950</formula>
    </cfRule>
  </conditionalFormatting>
  <conditionalFormatting sqref="E5:E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G37">
    <cfRule type="cellIs" dxfId="9" priority="3" operator="greaterThan">
      <formula>950</formula>
    </cfRule>
  </conditionalFormatting>
  <conditionalFormatting sqref="I37:K37">
    <cfRule type="cellIs" dxfId="8" priority="2" operator="greaterThan">
      <formula>950</formula>
    </cfRule>
  </conditionalFormatting>
  <conditionalFormatting sqref="M37:O37">
    <cfRule type="cellIs" dxfId="7" priority="1" operator="greaterThan">
      <formula>950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4"/>
  <sheetViews>
    <sheetView topLeftCell="A36" workbookViewId="0">
      <selection activeCell="C60" sqref="C60"/>
    </sheetView>
  </sheetViews>
  <sheetFormatPr baseColWidth="10" defaultRowHeight="15" x14ac:dyDescent="0.2"/>
  <sheetData>
    <row r="1" spans="1:12" x14ac:dyDescent="0.2">
      <c r="G1" s="28" t="s">
        <v>139</v>
      </c>
      <c r="H1" s="29"/>
      <c r="I1" s="29"/>
      <c r="J1" s="30"/>
    </row>
    <row r="2" spans="1:12" x14ac:dyDescent="0.2">
      <c r="G2" s="2" t="s">
        <v>26</v>
      </c>
      <c r="H2" s="3"/>
      <c r="I2" s="3"/>
      <c r="J2" s="4"/>
    </row>
    <row r="3" spans="1:12" x14ac:dyDescent="0.2">
      <c r="G3" s="2" t="s">
        <v>140</v>
      </c>
      <c r="H3" s="3"/>
      <c r="I3" s="3"/>
      <c r="J3" s="4"/>
    </row>
    <row r="4" spans="1:12" x14ac:dyDescent="0.2">
      <c r="A4" s="25" t="s">
        <v>0</v>
      </c>
      <c r="B4" s="17" t="s">
        <v>159</v>
      </c>
      <c r="C4" s="18" t="s">
        <v>158</v>
      </c>
      <c r="D4" s="18" t="s">
        <v>160</v>
      </c>
      <c r="E4" s="19" t="s">
        <v>161</v>
      </c>
      <c r="F4" s="20" t="s">
        <v>156</v>
      </c>
      <c r="G4" s="16" t="s">
        <v>154</v>
      </c>
      <c r="H4" s="17" t="s">
        <v>1</v>
      </c>
      <c r="I4" s="17" t="s">
        <v>2</v>
      </c>
      <c r="J4" s="20" t="s">
        <v>3</v>
      </c>
      <c r="K4" s="1"/>
      <c r="L4" s="1"/>
    </row>
    <row r="5" spans="1:12" x14ac:dyDescent="0.2">
      <c r="A5" s="2" t="s">
        <v>179</v>
      </c>
      <c r="B5" s="3">
        <v>15566</v>
      </c>
      <c r="C5" s="3">
        <v>0</v>
      </c>
      <c r="D5" s="3" t="s">
        <v>151</v>
      </c>
      <c r="E5" s="3" t="s">
        <v>151</v>
      </c>
      <c r="F5" s="4">
        <v>39.32</v>
      </c>
      <c r="G5" s="2" t="s">
        <v>151</v>
      </c>
      <c r="H5" s="3" t="s">
        <v>151</v>
      </c>
      <c r="I5" s="3" t="s">
        <v>151</v>
      </c>
      <c r="J5" s="4" t="s">
        <v>151</v>
      </c>
    </row>
    <row r="6" spans="1:12" x14ac:dyDescent="0.2">
      <c r="A6" s="2" t="s">
        <v>180</v>
      </c>
      <c r="B6" s="3">
        <v>129589</v>
      </c>
      <c r="C6" s="3">
        <v>37</v>
      </c>
      <c r="D6" s="3">
        <v>34</v>
      </c>
      <c r="E6" s="3">
        <v>91.89</v>
      </c>
      <c r="F6" s="4">
        <v>51.89</v>
      </c>
      <c r="G6" s="2">
        <v>0</v>
      </c>
      <c r="H6" s="3">
        <v>924</v>
      </c>
      <c r="I6" s="3">
        <v>76</v>
      </c>
      <c r="J6" s="4">
        <v>0</v>
      </c>
    </row>
    <row r="7" spans="1:12" x14ac:dyDescent="0.2">
      <c r="A7" s="2" t="s">
        <v>176</v>
      </c>
      <c r="B7" s="3">
        <v>444367</v>
      </c>
      <c r="C7" s="3">
        <v>107</v>
      </c>
      <c r="D7" s="3">
        <v>98</v>
      </c>
      <c r="E7" s="3">
        <v>91.59</v>
      </c>
      <c r="F7" s="4">
        <v>49.26</v>
      </c>
      <c r="G7" s="2">
        <v>6</v>
      </c>
      <c r="H7" s="3">
        <v>654</v>
      </c>
      <c r="I7" s="3">
        <v>131</v>
      </c>
      <c r="J7" s="4">
        <v>215</v>
      </c>
    </row>
    <row r="8" spans="1:12" x14ac:dyDescent="0.2">
      <c r="A8" s="2" t="s">
        <v>198</v>
      </c>
      <c r="B8" s="3">
        <v>348504</v>
      </c>
      <c r="C8" s="3">
        <v>95</v>
      </c>
      <c r="D8" s="3">
        <v>87</v>
      </c>
      <c r="E8" s="3">
        <v>91.58</v>
      </c>
      <c r="F8" s="4">
        <v>49.99</v>
      </c>
      <c r="G8" s="2">
        <v>1</v>
      </c>
      <c r="H8" s="3">
        <v>992</v>
      </c>
      <c r="I8" s="3">
        <v>8</v>
      </c>
      <c r="J8" s="4">
        <v>0</v>
      </c>
    </row>
    <row r="9" spans="1:12" x14ac:dyDescent="0.2">
      <c r="A9" s="2" t="s">
        <v>191</v>
      </c>
      <c r="B9" s="3">
        <v>1477140</v>
      </c>
      <c r="C9" s="3">
        <v>504</v>
      </c>
      <c r="D9" s="3">
        <v>459</v>
      </c>
      <c r="E9" s="3">
        <v>91.07</v>
      </c>
      <c r="F9" s="4">
        <v>52.6</v>
      </c>
      <c r="G9" s="2">
        <v>12</v>
      </c>
      <c r="H9" s="3">
        <v>1000</v>
      </c>
      <c r="I9" s="3">
        <v>0</v>
      </c>
      <c r="J9" s="4">
        <v>0</v>
      </c>
    </row>
    <row r="10" spans="1:12" x14ac:dyDescent="0.2">
      <c r="A10" s="2" t="s">
        <v>217</v>
      </c>
      <c r="B10" s="3">
        <v>1081172</v>
      </c>
      <c r="C10" s="3">
        <v>370</v>
      </c>
      <c r="D10" s="3">
        <v>332</v>
      </c>
      <c r="E10" s="3">
        <v>89.73</v>
      </c>
      <c r="F10" s="4">
        <v>52.65</v>
      </c>
      <c r="G10" s="2">
        <v>5</v>
      </c>
      <c r="H10" s="3">
        <v>1000</v>
      </c>
      <c r="I10" s="3">
        <v>0</v>
      </c>
      <c r="J10" s="4">
        <v>0</v>
      </c>
    </row>
    <row r="11" spans="1:12" x14ac:dyDescent="0.2">
      <c r="A11" s="2" t="s">
        <v>215</v>
      </c>
      <c r="B11" s="3">
        <v>967066</v>
      </c>
      <c r="C11" s="3">
        <v>298</v>
      </c>
      <c r="D11" s="3">
        <v>265</v>
      </c>
      <c r="E11" s="3">
        <v>88.93</v>
      </c>
      <c r="F11" s="4">
        <v>52.2</v>
      </c>
      <c r="G11" s="2">
        <v>11</v>
      </c>
      <c r="H11" s="3">
        <v>988</v>
      </c>
      <c r="I11" s="3">
        <v>9</v>
      </c>
      <c r="J11" s="4">
        <v>3</v>
      </c>
    </row>
    <row r="12" spans="1:12" x14ac:dyDescent="0.2">
      <c r="A12" s="2" t="s">
        <v>212</v>
      </c>
      <c r="B12" s="3">
        <v>741530</v>
      </c>
      <c r="C12" s="3">
        <v>214</v>
      </c>
      <c r="D12" s="3">
        <v>188</v>
      </c>
      <c r="E12" s="3">
        <v>87.85</v>
      </c>
      <c r="F12" s="4">
        <v>50.68</v>
      </c>
      <c r="G12" s="2">
        <v>7</v>
      </c>
      <c r="H12" s="3">
        <v>983</v>
      </c>
      <c r="I12" s="3">
        <v>11</v>
      </c>
      <c r="J12" s="4">
        <v>6</v>
      </c>
    </row>
    <row r="13" spans="1:12" x14ac:dyDescent="0.2">
      <c r="A13" s="2" t="s">
        <v>178</v>
      </c>
      <c r="B13" s="3">
        <v>446625</v>
      </c>
      <c r="C13" s="3">
        <v>103</v>
      </c>
      <c r="D13" s="3">
        <v>90</v>
      </c>
      <c r="E13" s="3">
        <v>87.38</v>
      </c>
      <c r="F13" s="4">
        <v>49.27</v>
      </c>
      <c r="G13" s="2">
        <v>2</v>
      </c>
      <c r="H13" s="3">
        <v>980</v>
      </c>
      <c r="I13" s="3">
        <v>13</v>
      </c>
      <c r="J13" s="4">
        <v>7</v>
      </c>
    </row>
    <row r="14" spans="1:12" x14ac:dyDescent="0.2">
      <c r="A14" s="2" t="s">
        <v>171</v>
      </c>
      <c r="B14" s="3">
        <v>825315</v>
      </c>
      <c r="C14" s="3">
        <v>164</v>
      </c>
      <c r="D14" s="3">
        <v>142</v>
      </c>
      <c r="E14" s="3">
        <v>86.59</v>
      </c>
      <c r="F14" s="4">
        <v>48.38</v>
      </c>
      <c r="G14" s="2">
        <v>9</v>
      </c>
      <c r="H14" s="3">
        <v>667</v>
      </c>
      <c r="I14" s="3">
        <v>115</v>
      </c>
      <c r="J14" s="4">
        <v>218</v>
      </c>
    </row>
    <row r="15" spans="1:12" x14ac:dyDescent="0.2">
      <c r="A15" s="2" t="s">
        <v>188</v>
      </c>
      <c r="B15" s="3">
        <v>1603868</v>
      </c>
      <c r="C15" s="3">
        <v>497</v>
      </c>
      <c r="D15" s="3">
        <v>430</v>
      </c>
      <c r="E15" s="3">
        <v>86.52</v>
      </c>
      <c r="F15" s="4">
        <v>52.78</v>
      </c>
      <c r="G15" s="2">
        <v>14</v>
      </c>
      <c r="H15" s="3">
        <v>1000</v>
      </c>
      <c r="I15" s="3">
        <v>0</v>
      </c>
      <c r="J15" s="4">
        <v>0</v>
      </c>
    </row>
    <row r="16" spans="1:12" x14ac:dyDescent="0.2">
      <c r="A16" s="2" t="s">
        <v>208</v>
      </c>
      <c r="B16" s="3">
        <v>2169396</v>
      </c>
      <c r="C16" s="3">
        <v>701</v>
      </c>
      <c r="D16" s="3">
        <v>601</v>
      </c>
      <c r="E16" s="3">
        <v>85.73</v>
      </c>
      <c r="F16" s="4">
        <v>52.05</v>
      </c>
      <c r="G16" s="2">
        <v>53</v>
      </c>
      <c r="H16" s="3">
        <v>244</v>
      </c>
      <c r="I16" s="3">
        <v>48</v>
      </c>
      <c r="J16" s="4">
        <v>708</v>
      </c>
    </row>
    <row r="17" spans="1:10" x14ac:dyDescent="0.2">
      <c r="A17" s="2" t="s">
        <v>172</v>
      </c>
      <c r="B17" s="3">
        <v>3143552</v>
      </c>
      <c r="C17" s="3">
        <v>988</v>
      </c>
      <c r="D17" s="3">
        <v>842</v>
      </c>
      <c r="E17" s="3">
        <v>85.22</v>
      </c>
      <c r="F17" s="4">
        <v>51.3</v>
      </c>
      <c r="G17" s="2">
        <v>57</v>
      </c>
      <c r="H17" s="3">
        <v>950</v>
      </c>
      <c r="I17" s="3">
        <v>11</v>
      </c>
      <c r="J17" s="4">
        <v>39</v>
      </c>
    </row>
    <row r="18" spans="1:10" x14ac:dyDescent="0.2">
      <c r="A18" s="2" t="s">
        <v>209</v>
      </c>
      <c r="B18" s="3">
        <v>565584</v>
      </c>
      <c r="C18" s="3">
        <v>190</v>
      </c>
      <c r="D18" s="3">
        <v>161</v>
      </c>
      <c r="E18" s="3">
        <v>84.74</v>
      </c>
      <c r="F18" s="4">
        <v>52.31</v>
      </c>
      <c r="G18" s="2">
        <v>14</v>
      </c>
      <c r="H18" s="3">
        <v>356</v>
      </c>
      <c r="I18" s="3">
        <v>116</v>
      </c>
      <c r="J18" s="4">
        <v>528</v>
      </c>
    </row>
    <row r="19" spans="1:10" x14ac:dyDescent="0.2">
      <c r="A19" s="2" t="s">
        <v>177</v>
      </c>
      <c r="B19" s="3">
        <v>1459434</v>
      </c>
      <c r="C19" s="3">
        <v>431</v>
      </c>
      <c r="D19" s="3">
        <v>364</v>
      </c>
      <c r="E19" s="3">
        <v>84.45</v>
      </c>
      <c r="F19" s="4">
        <v>51.11</v>
      </c>
      <c r="G19" s="2">
        <v>30</v>
      </c>
      <c r="H19" s="3">
        <v>458</v>
      </c>
      <c r="I19" s="3">
        <v>78</v>
      </c>
      <c r="J19" s="4">
        <v>464</v>
      </c>
    </row>
    <row r="20" spans="1:10" x14ac:dyDescent="0.2">
      <c r="A20" s="2" t="s">
        <v>213</v>
      </c>
      <c r="B20" s="3">
        <v>629149</v>
      </c>
      <c r="C20" s="3">
        <v>231</v>
      </c>
      <c r="D20" s="3">
        <v>195</v>
      </c>
      <c r="E20" s="3">
        <v>84.42</v>
      </c>
      <c r="F20" s="4">
        <v>53.31</v>
      </c>
      <c r="G20" s="2">
        <v>12</v>
      </c>
      <c r="H20" s="3">
        <v>820</v>
      </c>
      <c r="I20" s="3">
        <v>72</v>
      </c>
      <c r="J20" s="4">
        <v>108</v>
      </c>
    </row>
    <row r="21" spans="1:10" x14ac:dyDescent="0.2">
      <c r="A21" s="2" t="s">
        <v>181</v>
      </c>
      <c r="B21" s="3">
        <v>104121</v>
      </c>
      <c r="C21" s="3">
        <v>19</v>
      </c>
      <c r="D21" s="3">
        <v>16</v>
      </c>
      <c r="E21" s="3">
        <v>84.21</v>
      </c>
      <c r="F21" s="4">
        <v>47.66</v>
      </c>
      <c r="G21" s="2">
        <v>1</v>
      </c>
      <c r="H21" s="3">
        <v>372</v>
      </c>
      <c r="I21" s="3">
        <v>377</v>
      </c>
      <c r="J21" s="4">
        <v>251</v>
      </c>
    </row>
    <row r="22" spans="1:10" x14ac:dyDescent="0.2">
      <c r="A22" s="2" t="s">
        <v>189</v>
      </c>
      <c r="B22" s="3">
        <v>341449</v>
      </c>
      <c r="C22" s="3">
        <v>89</v>
      </c>
      <c r="D22" s="3">
        <v>74</v>
      </c>
      <c r="E22" s="3">
        <v>83.15</v>
      </c>
      <c r="F22" s="4">
        <v>49.64</v>
      </c>
      <c r="G22" s="2">
        <v>7</v>
      </c>
      <c r="H22" s="3">
        <v>300</v>
      </c>
      <c r="I22" s="3">
        <v>136</v>
      </c>
      <c r="J22" s="4">
        <v>564</v>
      </c>
    </row>
    <row r="23" spans="1:10" x14ac:dyDescent="0.2">
      <c r="A23" s="2" t="s">
        <v>174</v>
      </c>
      <c r="B23" s="3">
        <v>676057</v>
      </c>
      <c r="C23" s="3">
        <v>195</v>
      </c>
      <c r="D23" s="3">
        <v>162</v>
      </c>
      <c r="E23" s="3">
        <v>83.08</v>
      </c>
      <c r="F23" s="4">
        <v>50.69</v>
      </c>
      <c r="G23" s="2">
        <v>13</v>
      </c>
      <c r="H23" s="3">
        <v>487</v>
      </c>
      <c r="I23" s="3">
        <v>118</v>
      </c>
      <c r="J23" s="4">
        <v>395</v>
      </c>
    </row>
    <row r="24" spans="1:10" x14ac:dyDescent="0.2">
      <c r="A24" s="2" t="s">
        <v>192</v>
      </c>
      <c r="B24" s="3">
        <v>1993105</v>
      </c>
      <c r="C24" s="3">
        <v>695</v>
      </c>
      <c r="D24" s="3">
        <v>577</v>
      </c>
      <c r="E24" s="3">
        <v>83.02</v>
      </c>
      <c r="F24" s="4">
        <v>52.53</v>
      </c>
      <c r="G24" s="2">
        <v>53</v>
      </c>
      <c r="H24" s="3">
        <v>272</v>
      </c>
      <c r="I24" s="3">
        <v>36</v>
      </c>
      <c r="J24" s="4">
        <v>692</v>
      </c>
    </row>
    <row r="25" spans="1:10" x14ac:dyDescent="0.2">
      <c r="A25" s="2" t="s">
        <v>173</v>
      </c>
      <c r="B25" s="3">
        <v>420648</v>
      </c>
      <c r="C25" s="3">
        <v>135</v>
      </c>
      <c r="D25" s="3">
        <v>112</v>
      </c>
      <c r="E25" s="3">
        <v>82.96</v>
      </c>
      <c r="F25" s="4">
        <v>52.79</v>
      </c>
      <c r="G25" s="2">
        <v>1</v>
      </c>
      <c r="H25" s="3">
        <v>999</v>
      </c>
      <c r="I25" s="3">
        <v>1</v>
      </c>
      <c r="J25" s="4">
        <v>0</v>
      </c>
    </row>
    <row r="26" spans="1:10" x14ac:dyDescent="0.2">
      <c r="A26" s="2" t="s">
        <v>207</v>
      </c>
      <c r="B26" s="3">
        <v>1156695</v>
      </c>
      <c r="C26" s="3">
        <v>414</v>
      </c>
      <c r="D26" s="3">
        <v>342</v>
      </c>
      <c r="E26" s="3">
        <v>82.61</v>
      </c>
      <c r="F26" s="4">
        <v>53.49</v>
      </c>
      <c r="G26" s="2">
        <v>21</v>
      </c>
      <c r="H26" s="3">
        <v>941</v>
      </c>
      <c r="I26" s="3">
        <v>19</v>
      </c>
      <c r="J26" s="4">
        <v>40</v>
      </c>
    </row>
    <row r="27" spans="1:10" x14ac:dyDescent="0.2">
      <c r="A27" s="2" t="s">
        <v>196</v>
      </c>
      <c r="B27" s="3">
        <v>1671174</v>
      </c>
      <c r="C27" s="3">
        <v>527</v>
      </c>
      <c r="D27" s="3">
        <v>435</v>
      </c>
      <c r="E27" s="3">
        <v>82.54</v>
      </c>
      <c r="F27" s="4">
        <v>52.32</v>
      </c>
      <c r="G27" s="2">
        <v>42</v>
      </c>
      <c r="H27" s="3">
        <v>132</v>
      </c>
      <c r="I27" s="3">
        <v>43</v>
      </c>
      <c r="J27" s="4">
        <v>825</v>
      </c>
    </row>
    <row r="28" spans="1:10" x14ac:dyDescent="0.2">
      <c r="A28" s="2" t="s">
        <v>206</v>
      </c>
      <c r="B28" s="3">
        <v>1077471</v>
      </c>
      <c r="C28" s="3">
        <v>405</v>
      </c>
      <c r="D28" s="3">
        <v>334</v>
      </c>
      <c r="E28" s="3">
        <v>82.47</v>
      </c>
      <c r="F28" s="4">
        <v>53.08</v>
      </c>
      <c r="G28" s="2">
        <v>20</v>
      </c>
      <c r="H28" s="3">
        <v>943</v>
      </c>
      <c r="I28" s="3">
        <v>16</v>
      </c>
      <c r="J28" s="4">
        <v>41</v>
      </c>
    </row>
    <row r="29" spans="1:10" x14ac:dyDescent="0.2">
      <c r="A29" s="2" t="s">
        <v>185</v>
      </c>
      <c r="B29" s="3">
        <v>1749568</v>
      </c>
      <c r="C29" s="3">
        <v>633</v>
      </c>
      <c r="D29" s="3">
        <v>519</v>
      </c>
      <c r="E29" s="3">
        <v>81.99</v>
      </c>
      <c r="F29" s="4">
        <v>52.9</v>
      </c>
      <c r="G29" s="2">
        <v>38</v>
      </c>
      <c r="H29" s="3">
        <v>853</v>
      </c>
      <c r="I29" s="3">
        <v>36</v>
      </c>
      <c r="J29" s="4">
        <v>111</v>
      </c>
    </row>
    <row r="30" spans="1:10" x14ac:dyDescent="0.2">
      <c r="A30" s="2" t="s">
        <v>187</v>
      </c>
      <c r="B30" s="3">
        <v>1365152</v>
      </c>
      <c r="C30" s="3">
        <v>338</v>
      </c>
      <c r="D30" s="3">
        <v>277</v>
      </c>
      <c r="E30" s="3">
        <v>81.95</v>
      </c>
      <c r="F30" s="4">
        <v>49.32</v>
      </c>
      <c r="G30" s="2">
        <v>21</v>
      </c>
      <c r="H30" s="3">
        <v>679</v>
      </c>
      <c r="I30" s="3">
        <v>84</v>
      </c>
      <c r="J30" s="4">
        <v>237</v>
      </c>
    </row>
    <row r="31" spans="1:10" x14ac:dyDescent="0.2">
      <c r="A31" s="2" t="s">
        <v>170</v>
      </c>
      <c r="B31" s="3">
        <v>350775</v>
      </c>
      <c r="C31" s="3">
        <v>123</v>
      </c>
      <c r="D31" s="3">
        <v>100</v>
      </c>
      <c r="E31" s="3">
        <v>81.3</v>
      </c>
      <c r="F31" s="4">
        <v>52.05</v>
      </c>
      <c r="G31" s="2">
        <v>6</v>
      </c>
      <c r="H31" s="3">
        <v>731</v>
      </c>
      <c r="I31" s="3">
        <v>114</v>
      </c>
      <c r="J31" s="4">
        <v>155</v>
      </c>
    </row>
    <row r="32" spans="1:10" x14ac:dyDescent="0.2">
      <c r="A32" s="2" t="s">
        <v>200</v>
      </c>
      <c r="B32" s="3">
        <v>407715</v>
      </c>
      <c r="C32" s="3">
        <v>138</v>
      </c>
      <c r="D32" s="3">
        <v>112</v>
      </c>
      <c r="E32" s="3">
        <v>81.16</v>
      </c>
      <c r="F32" s="4">
        <v>52.24</v>
      </c>
      <c r="G32" s="2">
        <v>9</v>
      </c>
      <c r="H32" s="3">
        <v>514</v>
      </c>
      <c r="I32" s="3">
        <v>125</v>
      </c>
      <c r="J32" s="4">
        <v>361</v>
      </c>
    </row>
    <row r="33" spans="1:10" x14ac:dyDescent="0.2">
      <c r="A33" s="2" t="s">
        <v>205</v>
      </c>
      <c r="B33" s="3">
        <v>1716324</v>
      </c>
      <c r="C33" s="3">
        <v>577</v>
      </c>
      <c r="D33" s="3">
        <v>468</v>
      </c>
      <c r="E33" s="3">
        <v>81.11</v>
      </c>
      <c r="F33" s="4">
        <v>52.43</v>
      </c>
      <c r="G33" s="2">
        <v>44</v>
      </c>
      <c r="H33" s="3">
        <v>220</v>
      </c>
      <c r="I33" s="3">
        <v>49</v>
      </c>
      <c r="J33" s="4">
        <v>731</v>
      </c>
    </row>
    <row r="34" spans="1:10" x14ac:dyDescent="0.2">
      <c r="A34" s="2" t="s">
        <v>194</v>
      </c>
      <c r="B34" s="3">
        <v>227991</v>
      </c>
      <c r="C34" s="3">
        <v>37</v>
      </c>
      <c r="D34" s="3">
        <v>30</v>
      </c>
      <c r="E34" s="3">
        <v>81.08</v>
      </c>
      <c r="F34" s="4">
        <v>47.03</v>
      </c>
      <c r="G34" s="2">
        <v>6</v>
      </c>
      <c r="H34" s="3">
        <v>11</v>
      </c>
      <c r="I34" s="3">
        <v>28</v>
      </c>
      <c r="J34" s="4">
        <v>961</v>
      </c>
    </row>
    <row r="35" spans="1:10" x14ac:dyDescent="0.2">
      <c r="A35" s="2" t="s">
        <v>193</v>
      </c>
      <c r="B35" s="3">
        <v>1063129</v>
      </c>
      <c r="C35" s="3">
        <v>298</v>
      </c>
      <c r="D35" s="3">
        <v>240</v>
      </c>
      <c r="E35" s="3">
        <v>80.540000000000006</v>
      </c>
      <c r="F35" s="4">
        <v>50.1</v>
      </c>
      <c r="G35" s="2">
        <v>25</v>
      </c>
      <c r="H35" s="3">
        <v>144</v>
      </c>
      <c r="I35" s="3">
        <v>58</v>
      </c>
      <c r="J35" s="4">
        <v>798</v>
      </c>
    </row>
    <row r="36" spans="1:10" x14ac:dyDescent="0.2">
      <c r="A36" s="2" t="s">
        <v>203</v>
      </c>
      <c r="B36" s="3">
        <v>1076359</v>
      </c>
      <c r="C36" s="3">
        <v>325</v>
      </c>
      <c r="D36" s="3">
        <v>261</v>
      </c>
      <c r="E36" s="3">
        <v>80.31</v>
      </c>
      <c r="F36" s="4">
        <v>51.48</v>
      </c>
      <c r="G36" s="2">
        <v>32</v>
      </c>
      <c r="H36" s="3">
        <v>22</v>
      </c>
      <c r="I36" s="3">
        <v>15</v>
      </c>
      <c r="J36" s="4">
        <v>963</v>
      </c>
    </row>
    <row r="37" spans="1:10" x14ac:dyDescent="0.2">
      <c r="A37" s="2" t="s">
        <v>186</v>
      </c>
      <c r="B37" s="3">
        <v>356681</v>
      </c>
      <c r="C37" s="3">
        <v>84</v>
      </c>
      <c r="D37" s="3">
        <v>67</v>
      </c>
      <c r="E37" s="3">
        <v>79.760000000000005</v>
      </c>
      <c r="F37" s="4">
        <v>49.57</v>
      </c>
      <c r="G37" s="2">
        <v>6</v>
      </c>
      <c r="H37" s="3">
        <v>376</v>
      </c>
      <c r="I37" s="3">
        <v>179</v>
      </c>
      <c r="J37" s="4">
        <v>445</v>
      </c>
    </row>
    <row r="38" spans="1:10" x14ac:dyDescent="0.2">
      <c r="A38" s="2" t="s">
        <v>218</v>
      </c>
      <c r="B38" s="3">
        <v>650569</v>
      </c>
      <c r="C38" s="3">
        <v>176</v>
      </c>
      <c r="D38" s="3">
        <v>140</v>
      </c>
      <c r="E38" s="3">
        <v>79.55</v>
      </c>
      <c r="F38" s="4">
        <v>49.79</v>
      </c>
      <c r="G38" s="2">
        <v>13</v>
      </c>
      <c r="H38" s="3">
        <v>328</v>
      </c>
      <c r="I38" s="3">
        <v>120</v>
      </c>
      <c r="J38" s="4">
        <v>552</v>
      </c>
    </row>
    <row r="39" spans="1:10" x14ac:dyDescent="0.2">
      <c r="A39" s="2" t="s">
        <v>204</v>
      </c>
      <c r="B39" s="3">
        <v>560825</v>
      </c>
      <c r="C39" s="3">
        <v>150</v>
      </c>
      <c r="D39" s="3">
        <v>119</v>
      </c>
      <c r="E39" s="3">
        <v>79.33</v>
      </c>
      <c r="F39" s="4">
        <v>50</v>
      </c>
      <c r="G39" s="2">
        <v>16</v>
      </c>
      <c r="H39" s="3">
        <v>32</v>
      </c>
      <c r="I39" s="3">
        <v>28</v>
      </c>
      <c r="J39" s="4">
        <v>940</v>
      </c>
    </row>
    <row r="40" spans="1:10" x14ac:dyDescent="0.2">
      <c r="A40" s="2" t="s">
        <v>182</v>
      </c>
      <c r="B40" s="3">
        <v>269207</v>
      </c>
      <c r="C40" s="3">
        <v>63</v>
      </c>
      <c r="D40" s="3">
        <v>48</v>
      </c>
      <c r="E40" s="3">
        <v>76.19</v>
      </c>
      <c r="F40" s="4">
        <v>49.28</v>
      </c>
      <c r="G40" s="2">
        <v>6</v>
      </c>
      <c r="H40" s="3">
        <v>160</v>
      </c>
      <c r="I40" s="3">
        <v>118</v>
      </c>
      <c r="J40" s="4">
        <v>722</v>
      </c>
    </row>
    <row r="41" spans="1:10" x14ac:dyDescent="0.2">
      <c r="A41" s="2" t="s">
        <v>195</v>
      </c>
      <c r="B41" s="3">
        <v>173832</v>
      </c>
      <c r="C41" s="3">
        <v>29</v>
      </c>
      <c r="D41" s="3">
        <v>22</v>
      </c>
      <c r="E41" s="3">
        <v>75.86</v>
      </c>
      <c r="F41" s="4">
        <v>46.96</v>
      </c>
      <c r="G41" s="2">
        <v>1</v>
      </c>
      <c r="H41" s="3">
        <v>599</v>
      </c>
      <c r="I41" s="3">
        <v>250</v>
      </c>
      <c r="J41" s="4">
        <v>151</v>
      </c>
    </row>
    <row r="42" spans="1:10" x14ac:dyDescent="0.2">
      <c r="A42" s="2" t="s">
        <v>199</v>
      </c>
      <c r="B42" s="3">
        <v>115602</v>
      </c>
      <c r="C42" s="3">
        <v>29</v>
      </c>
      <c r="D42" s="3">
        <v>22</v>
      </c>
      <c r="E42" s="3">
        <v>75.86</v>
      </c>
      <c r="F42" s="4">
        <v>50.09</v>
      </c>
      <c r="G42" s="2">
        <v>3</v>
      </c>
      <c r="H42" s="3">
        <v>125</v>
      </c>
      <c r="I42" s="3">
        <v>199</v>
      </c>
      <c r="J42" s="4">
        <v>676</v>
      </c>
    </row>
    <row r="43" spans="1:10" x14ac:dyDescent="0.2">
      <c r="A43" s="2" t="s">
        <v>183</v>
      </c>
      <c r="B43" s="3">
        <v>497007</v>
      </c>
      <c r="C43" s="3">
        <v>81</v>
      </c>
      <c r="D43" s="3">
        <v>61</v>
      </c>
      <c r="E43" s="3">
        <v>75.31</v>
      </c>
      <c r="F43" s="4">
        <v>47.77</v>
      </c>
      <c r="G43" s="2">
        <v>10</v>
      </c>
      <c r="H43" s="3">
        <v>24</v>
      </c>
      <c r="I43" s="3">
        <v>38</v>
      </c>
      <c r="J43" s="4">
        <v>938</v>
      </c>
    </row>
    <row r="44" spans="1:10" x14ac:dyDescent="0.2">
      <c r="A44" s="2" t="s">
        <v>211</v>
      </c>
      <c r="B44" s="3">
        <v>383604</v>
      </c>
      <c r="C44" s="3">
        <v>109</v>
      </c>
      <c r="D44" s="3">
        <v>81</v>
      </c>
      <c r="E44" s="3">
        <v>74.31</v>
      </c>
      <c r="F44" s="4">
        <v>50.44</v>
      </c>
      <c r="G44" s="2">
        <v>16</v>
      </c>
      <c r="H44" s="3">
        <v>1</v>
      </c>
      <c r="I44" s="3">
        <v>1</v>
      </c>
      <c r="J44" s="4">
        <v>998</v>
      </c>
    </row>
    <row r="45" spans="1:10" x14ac:dyDescent="0.2">
      <c r="A45" s="2" t="s">
        <v>175</v>
      </c>
      <c r="B45" s="3">
        <v>761289</v>
      </c>
      <c r="C45" s="3">
        <v>230</v>
      </c>
      <c r="D45" s="3">
        <v>169</v>
      </c>
      <c r="E45" s="3">
        <v>73.48</v>
      </c>
      <c r="F45" s="4">
        <v>51.72</v>
      </c>
      <c r="G45" s="2">
        <v>21</v>
      </c>
      <c r="H45" s="3">
        <v>86</v>
      </c>
      <c r="I45" s="3">
        <v>44</v>
      </c>
      <c r="J45" s="4">
        <v>870</v>
      </c>
    </row>
    <row r="46" spans="1:10" x14ac:dyDescent="0.2">
      <c r="A46" s="2" t="s">
        <v>219</v>
      </c>
      <c r="B46" s="3">
        <v>188224</v>
      </c>
      <c r="C46" s="3">
        <v>50</v>
      </c>
      <c r="D46" s="3">
        <v>35</v>
      </c>
      <c r="E46" s="3">
        <v>70</v>
      </c>
      <c r="F46" s="4">
        <v>50.98</v>
      </c>
      <c r="G46" s="2">
        <v>7</v>
      </c>
      <c r="H46" s="3">
        <v>19</v>
      </c>
      <c r="I46" s="3">
        <v>28</v>
      </c>
      <c r="J46" s="4">
        <v>953</v>
      </c>
    </row>
    <row r="47" spans="1:10" x14ac:dyDescent="0.2">
      <c r="A47" s="2" t="s">
        <v>190</v>
      </c>
      <c r="B47" s="3">
        <v>696643</v>
      </c>
      <c r="C47" s="3">
        <v>219</v>
      </c>
      <c r="D47" s="3">
        <v>153</v>
      </c>
      <c r="E47" s="3">
        <v>69.86</v>
      </c>
      <c r="F47" s="4">
        <v>51.7</v>
      </c>
      <c r="G47" s="2">
        <v>30</v>
      </c>
      <c r="H47" s="3">
        <v>0</v>
      </c>
      <c r="I47" s="3">
        <v>0</v>
      </c>
      <c r="J47" s="4">
        <v>1000</v>
      </c>
    </row>
    <row r="48" spans="1:10" x14ac:dyDescent="0.2">
      <c r="A48" s="2" t="s">
        <v>184</v>
      </c>
      <c r="B48" s="3">
        <v>532570</v>
      </c>
      <c r="C48" s="3">
        <v>191</v>
      </c>
      <c r="D48" s="3">
        <v>128</v>
      </c>
      <c r="E48" s="3">
        <v>67.02</v>
      </c>
      <c r="F48" s="4">
        <v>53.18</v>
      </c>
      <c r="G48" s="2">
        <v>38</v>
      </c>
      <c r="H48" s="3">
        <v>0</v>
      </c>
      <c r="I48" s="3">
        <v>0</v>
      </c>
      <c r="J48" s="4">
        <v>1000</v>
      </c>
    </row>
    <row r="49" spans="1:15" x14ac:dyDescent="0.2">
      <c r="A49" s="2" t="s">
        <v>202</v>
      </c>
      <c r="B49" s="3">
        <v>140758</v>
      </c>
      <c r="C49" s="3">
        <v>30</v>
      </c>
      <c r="D49" s="3">
        <v>19</v>
      </c>
      <c r="E49" s="3">
        <v>63.33</v>
      </c>
      <c r="F49" s="4">
        <v>48.17</v>
      </c>
      <c r="G49" s="2">
        <v>7</v>
      </c>
      <c r="H49" s="3">
        <v>2</v>
      </c>
      <c r="I49" s="3">
        <v>1</v>
      </c>
      <c r="J49" s="4">
        <v>997</v>
      </c>
    </row>
    <row r="50" spans="1:15" x14ac:dyDescent="0.2">
      <c r="A50" s="2" t="s">
        <v>216</v>
      </c>
      <c r="B50" s="3">
        <v>429297</v>
      </c>
      <c r="C50" s="3">
        <v>51</v>
      </c>
      <c r="D50" s="3">
        <v>0</v>
      </c>
      <c r="E50" s="3">
        <v>0</v>
      </c>
      <c r="F50" s="4">
        <v>49.52</v>
      </c>
      <c r="G50" s="2">
        <v>12</v>
      </c>
      <c r="H50" s="3">
        <v>0</v>
      </c>
      <c r="I50" s="3">
        <v>0</v>
      </c>
      <c r="J50" s="4">
        <v>1000</v>
      </c>
    </row>
    <row r="51" spans="1:15" x14ac:dyDescent="0.2">
      <c r="A51" s="2" t="s">
        <v>210</v>
      </c>
      <c r="B51" s="3">
        <v>379172</v>
      </c>
      <c r="C51" s="3">
        <v>32</v>
      </c>
      <c r="D51" s="3">
        <v>0</v>
      </c>
      <c r="E51" s="3">
        <v>0</v>
      </c>
      <c r="F51" s="4">
        <v>45.22</v>
      </c>
      <c r="G51" s="2">
        <v>20</v>
      </c>
      <c r="H51" s="3">
        <v>0</v>
      </c>
      <c r="I51" s="3">
        <v>0</v>
      </c>
      <c r="J51" s="4">
        <v>1000</v>
      </c>
    </row>
    <row r="52" spans="1:15" x14ac:dyDescent="0.2">
      <c r="A52" s="2" t="s">
        <v>201</v>
      </c>
      <c r="B52" s="3">
        <v>287161</v>
      </c>
      <c r="C52" s="3">
        <v>29</v>
      </c>
      <c r="D52" s="3">
        <v>0</v>
      </c>
      <c r="E52" s="3">
        <v>0</v>
      </c>
      <c r="F52" s="4">
        <v>49.04</v>
      </c>
      <c r="G52" s="2">
        <v>12</v>
      </c>
      <c r="H52" s="3">
        <v>0</v>
      </c>
      <c r="I52" s="3">
        <v>0</v>
      </c>
      <c r="J52" s="4">
        <v>1000</v>
      </c>
    </row>
    <row r="53" spans="1:15" x14ac:dyDescent="0.2">
      <c r="A53" s="2" t="s">
        <v>197</v>
      </c>
      <c r="B53" s="3">
        <v>219597</v>
      </c>
      <c r="C53" s="3">
        <v>31</v>
      </c>
      <c r="D53" s="3">
        <v>0</v>
      </c>
      <c r="E53" s="3">
        <v>0</v>
      </c>
      <c r="F53" s="4">
        <v>50.89</v>
      </c>
      <c r="G53" s="2">
        <v>14</v>
      </c>
      <c r="H53" s="3">
        <v>0</v>
      </c>
      <c r="I53" s="3">
        <v>0</v>
      </c>
      <c r="J53" s="4">
        <v>1000</v>
      </c>
    </row>
    <row r="54" spans="1:15" x14ac:dyDescent="0.2">
      <c r="A54" s="6" t="s">
        <v>214</v>
      </c>
      <c r="B54" s="7">
        <v>13040</v>
      </c>
      <c r="C54" s="7">
        <v>1</v>
      </c>
      <c r="D54" s="7">
        <v>0</v>
      </c>
      <c r="E54" s="7">
        <v>0</v>
      </c>
      <c r="F54" s="8">
        <v>54.11</v>
      </c>
      <c r="G54" s="6">
        <v>0</v>
      </c>
      <c r="H54" s="7">
        <v>62</v>
      </c>
      <c r="I54" s="7">
        <v>938</v>
      </c>
      <c r="J54" s="8">
        <v>0</v>
      </c>
    </row>
    <row r="56" spans="1:15" x14ac:dyDescent="0.2">
      <c r="B56" s="11"/>
      <c r="C56" s="11"/>
      <c r="D56" s="11"/>
      <c r="E56" s="10"/>
      <c r="F56" s="10"/>
    </row>
    <row r="57" spans="1:15" x14ac:dyDescent="0.2">
      <c r="A57" s="33"/>
      <c r="B57" s="34" t="s">
        <v>274</v>
      </c>
      <c r="C57" s="35" t="s">
        <v>153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31" t="s">
        <v>143</v>
      </c>
      <c r="B58" s="3">
        <f>SUMIFS(B5:B54,E$5:E$54, "&lt;50", C$5:C$54, "&gt;=10")</f>
        <v>1315227</v>
      </c>
      <c r="C58" s="4">
        <f>ROUND(B58*100/B$61, 2)</f>
        <v>3.45</v>
      </c>
    </row>
    <row r="59" spans="1:15" x14ac:dyDescent="0.2">
      <c r="A59" s="31" t="s">
        <v>144</v>
      </c>
      <c r="B59" s="3">
        <f>SUMIFS(B5:B54,E$5:E$54, "&gt;=50", C$5:C$54, "&gt;=10")</f>
        <v>36756835</v>
      </c>
      <c r="C59" s="4">
        <f>ROUND(B59*100/B$61, 2)</f>
        <v>96.47</v>
      </c>
    </row>
    <row r="60" spans="1:15" x14ac:dyDescent="0.2">
      <c r="A60" s="31" t="s">
        <v>276</v>
      </c>
      <c r="B60" s="3">
        <f>SUMIF(C$5:C$54, "&lt;10", B5:B54)</f>
        <v>28606</v>
      </c>
      <c r="C60" s="4">
        <f>ROUND(B60*100/B$61, 2)</f>
        <v>0.08</v>
      </c>
    </row>
    <row r="61" spans="1:15" x14ac:dyDescent="0.2">
      <c r="A61" s="36" t="s">
        <v>275</v>
      </c>
      <c r="B61" s="7">
        <f>SUM(B58:B60)</f>
        <v>38100668</v>
      </c>
      <c r="C61" s="8"/>
      <c r="D61" s="11"/>
    </row>
    <row r="62" spans="1:15" x14ac:dyDescent="0.2">
      <c r="B62" s="11"/>
      <c r="C62" s="11"/>
      <c r="D62" s="11"/>
      <c r="E62" s="10"/>
      <c r="F62" s="10"/>
    </row>
    <row r="63" spans="1:15" s="40" customFormat="1" x14ac:dyDescent="0.2">
      <c r="A63" s="37" t="s">
        <v>277</v>
      </c>
      <c r="B63" s="38"/>
      <c r="C63" s="38"/>
      <c r="D63" s="38"/>
      <c r="E63" s="39"/>
      <c r="F63" s="39"/>
    </row>
    <row r="64" spans="1:15" x14ac:dyDescent="0.2">
      <c r="A64" s="32"/>
      <c r="B64" s="11"/>
      <c r="C64" s="11"/>
      <c r="D64" s="11"/>
      <c r="E64" s="10"/>
      <c r="F64" s="10"/>
    </row>
  </sheetData>
  <sortState xmlns:xlrd2="http://schemas.microsoft.com/office/spreadsheetml/2017/richdata2" ref="A5:J54">
    <sortCondition descending="1" ref="E5:E54"/>
  </sortState>
  <mergeCells count="1">
    <mergeCell ref="G1:J1"/>
  </mergeCells>
  <conditionalFormatting sqref="G5:J54">
    <cfRule type="cellIs" dxfId="6" priority="5" operator="greaterThan">
      <formula>950</formula>
    </cfRule>
  </conditionalFormatting>
  <conditionalFormatting sqref="E5:E5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:G57">
    <cfRule type="cellIs" dxfId="5" priority="3" operator="greaterThan">
      <formula>950</formula>
    </cfRule>
  </conditionalFormatting>
  <conditionalFormatting sqref="I57:K57">
    <cfRule type="cellIs" dxfId="4" priority="2" operator="greaterThan">
      <formula>950</formula>
    </cfRule>
  </conditionalFormatting>
  <conditionalFormatting sqref="M57:O57">
    <cfRule type="cellIs" dxfId="3" priority="1" operator="greaterThan">
      <formula>950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70E8C-FFE4-8A44-87E4-29DEEB4FECB4}">
  <dimension ref="A1:O114"/>
  <sheetViews>
    <sheetView topLeftCell="A88" workbookViewId="0">
      <selection activeCell="B111" sqref="B111"/>
    </sheetView>
  </sheetViews>
  <sheetFormatPr baseColWidth="10" defaultRowHeight="15" x14ac:dyDescent="0.2"/>
  <sheetData>
    <row r="1" spans="1:6" x14ac:dyDescent="0.2">
      <c r="A1" s="25" t="s">
        <v>0</v>
      </c>
      <c r="B1" s="17" t="s">
        <v>159</v>
      </c>
      <c r="C1" s="18" t="s">
        <v>158</v>
      </c>
      <c r="D1" s="18" t="s">
        <v>160</v>
      </c>
      <c r="E1" s="19" t="s">
        <v>161</v>
      </c>
      <c r="F1" s="20" t="s">
        <v>156</v>
      </c>
    </row>
    <row r="2" spans="1:6" x14ac:dyDescent="0.2">
      <c r="A2" s="5" t="s">
        <v>220</v>
      </c>
      <c r="B2" s="3">
        <v>38265</v>
      </c>
      <c r="C2" s="3">
        <v>0</v>
      </c>
      <c r="D2" s="3" t="s">
        <v>151</v>
      </c>
      <c r="E2" s="3" t="s">
        <v>151</v>
      </c>
      <c r="F2" s="4">
        <v>41.09</v>
      </c>
    </row>
    <row r="3" spans="1:6" x14ac:dyDescent="0.2">
      <c r="A3" s="5" t="s">
        <v>221</v>
      </c>
      <c r="B3" s="3">
        <v>41748</v>
      </c>
      <c r="C3" s="3">
        <v>0</v>
      </c>
      <c r="D3" s="3" t="s">
        <v>151</v>
      </c>
      <c r="E3" s="3" t="s">
        <v>151</v>
      </c>
      <c r="F3" s="4">
        <v>42.35</v>
      </c>
    </row>
    <row r="4" spans="1:6" x14ac:dyDescent="0.2">
      <c r="A4" s="5" t="s">
        <v>222</v>
      </c>
      <c r="B4" s="3">
        <v>49739</v>
      </c>
      <c r="C4" s="3">
        <v>0</v>
      </c>
      <c r="D4" s="3" t="s">
        <v>151</v>
      </c>
      <c r="E4" s="3" t="s">
        <v>151</v>
      </c>
      <c r="F4" s="4">
        <v>38.28</v>
      </c>
    </row>
    <row r="5" spans="1:6" x14ac:dyDescent="0.2">
      <c r="A5" s="5" t="s">
        <v>235</v>
      </c>
      <c r="B5" s="3">
        <v>11085</v>
      </c>
      <c r="C5" s="3">
        <v>0</v>
      </c>
      <c r="D5" s="3" t="s">
        <v>151</v>
      </c>
      <c r="E5" s="3" t="s">
        <v>151</v>
      </c>
      <c r="F5" s="4">
        <v>31.01</v>
      </c>
    </row>
    <row r="6" spans="1:6" x14ac:dyDescent="0.2">
      <c r="A6" s="5" t="s">
        <v>241</v>
      </c>
      <c r="B6" s="3">
        <v>11670</v>
      </c>
      <c r="C6" s="3">
        <v>0</v>
      </c>
      <c r="D6" s="3" t="s">
        <v>151</v>
      </c>
      <c r="E6" s="3" t="s">
        <v>151</v>
      </c>
      <c r="F6" s="4">
        <v>31.54</v>
      </c>
    </row>
    <row r="7" spans="1:6" x14ac:dyDescent="0.2">
      <c r="A7" s="5" t="s">
        <v>242</v>
      </c>
      <c r="B7" s="3">
        <v>3156</v>
      </c>
      <c r="C7" s="3">
        <v>0</v>
      </c>
      <c r="D7" s="3" t="s">
        <v>151</v>
      </c>
      <c r="E7" s="3" t="s">
        <v>151</v>
      </c>
      <c r="F7" s="4">
        <v>29.72</v>
      </c>
    </row>
    <row r="8" spans="1:6" x14ac:dyDescent="0.2">
      <c r="A8" s="5" t="s">
        <v>245</v>
      </c>
      <c r="B8" s="3">
        <v>10752</v>
      </c>
      <c r="C8" s="3">
        <v>0</v>
      </c>
      <c r="D8" s="3" t="s">
        <v>151</v>
      </c>
      <c r="E8" s="3" t="s">
        <v>151</v>
      </c>
      <c r="F8" s="4">
        <v>31.22</v>
      </c>
    </row>
    <row r="9" spans="1:6" x14ac:dyDescent="0.2">
      <c r="A9" s="5" t="s">
        <v>254</v>
      </c>
      <c r="B9" s="3">
        <v>7872</v>
      </c>
      <c r="C9" s="3">
        <v>0</v>
      </c>
      <c r="D9" s="3" t="s">
        <v>151</v>
      </c>
      <c r="E9" s="3" t="s">
        <v>151</v>
      </c>
      <c r="F9" s="4">
        <v>31.21</v>
      </c>
    </row>
    <row r="10" spans="1:6" x14ac:dyDescent="0.2">
      <c r="A10" s="5" t="s">
        <v>257</v>
      </c>
      <c r="B10" s="3">
        <v>34228</v>
      </c>
      <c r="C10" s="3">
        <v>0</v>
      </c>
      <c r="D10" s="3" t="s">
        <v>151</v>
      </c>
      <c r="E10" s="3" t="s">
        <v>151</v>
      </c>
      <c r="F10" s="4">
        <v>42.04</v>
      </c>
    </row>
    <row r="11" spans="1:6" x14ac:dyDescent="0.2">
      <c r="A11" s="5" t="s">
        <v>265</v>
      </c>
      <c r="B11" s="3">
        <v>39064</v>
      </c>
      <c r="C11" s="3">
        <v>0</v>
      </c>
      <c r="D11" s="3" t="s">
        <v>151</v>
      </c>
      <c r="E11" s="3" t="s">
        <v>151</v>
      </c>
      <c r="F11" s="4">
        <v>37.14</v>
      </c>
    </row>
    <row r="12" spans="1:6" x14ac:dyDescent="0.2">
      <c r="A12" s="5" t="s">
        <v>273</v>
      </c>
      <c r="B12" s="3">
        <v>21953</v>
      </c>
      <c r="C12" s="3">
        <v>0</v>
      </c>
      <c r="D12" s="3" t="s">
        <v>151</v>
      </c>
      <c r="E12" s="3" t="s">
        <v>151</v>
      </c>
      <c r="F12" s="4">
        <v>40.01</v>
      </c>
    </row>
    <row r="13" spans="1:6" x14ac:dyDescent="0.2">
      <c r="A13" s="5" t="s">
        <v>224</v>
      </c>
      <c r="B13" s="3">
        <v>113210</v>
      </c>
      <c r="C13" s="3">
        <v>11</v>
      </c>
      <c r="D13" s="3">
        <v>11</v>
      </c>
      <c r="E13" s="3">
        <v>100</v>
      </c>
      <c r="F13" s="4">
        <v>43.46</v>
      </c>
    </row>
    <row r="14" spans="1:6" x14ac:dyDescent="0.2">
      <c r="A14" s="5" t="s">
        <v>213</v>
      </c>
      <c r="B14" s="3">
        <v>581343</v>
      </c>
      <c r="C14" s="3">
        <v>191</v>
      </c>
      <c r="D14" s="3">
        <v>177</v>
      </c>
      <c r="E14" s="3">
        <v>92.67</v>
      </c>
      <c r="F14" s="4">
        <v>51.98</v>
      </c>
    </row>
    <row r="15" spans="1:6" x14ac:dyDescent="0.2">
      <c r="A15" s="5" t="s">
        <v>260</v>
      </c>
      <c r="B15" s="3">
        <v>121420</v>
      </c>
      <c r="C15" s="3">
        <v>37</v>
      </c>
      <c r="D15" s="3">
        <v>34</v>
      </c>
      <c r="E15" s="3">
        <v>91.89</v>
      </c>
      <c r="F15" s="4">
        <v>50.47</v>
      </c>
    </row>
    <row r="16" spans="1:6" x14ac:dyDescent="0.2">
      <c r="A16" s="5" t="s">
        <v>234</v>
      </c>
      <c r="B16" s="3">
        <v>99616</v>
      </c>
      <c r="C16" s="3">
        <v>24</v>
      </c>
      <c r="D16" s="3">
        <v>22</v>
      </c>
      <c r="E16" s="3">
        <v>91.67</v>
      </c>
      <c r="F16" s="4">
        <v>46.94</v>
      </c>
    </row>
    <row r="17" spans="1:6" x14ac:dyDescent="0.2">
      <c r="A17" s="5" t="s">
        <v>269</v>
      </c>
      <c r="B17" s="3">
        <v>138903</v>
      </c>
      <c r="C17" s="3">
        <v>24</v>
      </c>
      <c r="D17" s="3">
        <v>22</v>
      </c>
      <c r="E17" s="3">
        <v>91.67</v>
      </c>
      <c r="F17" s="4">
        <v>45.68</v>
      </c>
    </row>
    <row r="18" spans="1:6" x14ac:dyDescent="0.2">
      <c r="A18" s="5" t="s">
        <v>175</v>
      </c>
      <c r="B18" s="3">
        <v>737698</v>
      </c>
      <c r="C18" s="3">
        <v>226</v>
      </c>
      <c r="D18" s="3">
        <v>206</v>
      </c>
      <c r="E18" s="3">
        <v>91.15</v>
      </c>
      <c r="F18" s="4">
        <v>50.92</v>
      </c>
    </row>
    <row r="19" spans="1:6" x14ac:dyDescent="0.2">
      <c r="A19" s="5" t="s">
        <v>264</v>
      </c>
      <c r="B19" s="3">
        <v>55969</v>
      </c>
      <c r="C19" s="3">
        <v>20</v>
      </c>
      <c r="D19" s="3">
        <v>18</v>
      </c>
      <c r="E19" s="3">
        <v>90</v>
      </c>
      <c r="F19" s="4">
        <v>50.31</v>
      </c>
    </row>
    <row r="20" spans="1:6" x14ac:dyDescent="0.2">
      <c r="A20" s="5" t="s">
        <v>268</v>
      </c>
      <c r="B20" s="3">
        <v>92123</v>
      </c>
      <c r="C20" s="3">
        <v>20</v>
      </c>
      <c r="D20" s="3">
        <v>18</v>
      </c>
      <c r="E20" s="3">
        <v>90</v>
      </c>
      <c r="F20" s="4">
        <v>49.48</v>
      </c>
    </row>
    <row r="21" spans="1:6" x14ac:dyDescent="0.2">
      <c r="A21" s="5" t="s">
        <v>187</v>
      </c>
      <c r="B21" s="3">
        <v>948252</v>
      </c>
      <c r="C21" s="3">
        <v>349</v>
      </c>
      <c r="D21" s="3">
        <v>313</v>
      </c>
      <c r="E21" s="3">
        <v>89.68</v>
      </c>
      <c r="F21" s="4">
        <v>52.96</v>
      </c>
    </row>
    <row r="22" spans="1:6" x14ac:dyDescent="0.2">
      <c r="A22" s="5" t="s">
        <v>190</v>
      </c>
      <c r="B22" s="3">
        <v>645969</v>
      </c>
      <c r="C22" s="3">
        <v>202</v>
      </c>
      <c r="D22" s="3">
        <v>180</v>
      </c>
      <c r="E22" s="3">
        <v>89.11</v>
      </c>
      <c r="F22" s="4">
        <v>51.56</v>
      </c>
    </row>
    <row r="23" spans="1:6" x14ac:dyDescent="0.2">
      <c r="A23" s="5" t="s">
        <v>192</v>
      </c>
      <c r="B23" s="3">
        <v>1549224</v>
      </c>
      <c r="C23" s="3">
        <v>465</v>
      </c>
      <c r="D23" s="3">
        <v>414</v>
      </c>
      <c r="E23" s="3">
        <v>89.03</v>
      </c>
      <c r="F23" s="4">
        <v>51.16</v>
      </c>
    </row>
    <row r="24" spans="1:6" x14ac:dyDescent="0.2">
      <c r="A24" s="5" t="s">
        <v>199</v>
      </c>
      <c r="B24" s="3">
        <v>313693</v>
      </c>
      <c r="C24" s="3">
        <v>93</v>
      </c>
      <c r="D24" s="3">
        <v>82</v>
      </c>
      <c r="E24" s="3">
        <v>88.17</v>
      </c>
      <c r="F24" s="4">
        <v>49.96</v>
      </c>
    </row>
    <row r="25" spans="1:6" x14ac:dyDescent="0.2">
      <c r="A25" s="5" t="s">
        <v>208</v>
      </c>
      <c r="B25" s="3">
        <v>1694222</v>
      </c>
      <c r="C25" s="3">
        <v>521</v>
      </c>
      <c r="D25" s="3">
        <v>459</v>
      </c>
      <c r="E25" s="3">
        <v>88.1</v>
      </c>
      <c r="F25" s="4">
        <v>51.15</v>
      </c>
    </row>
    <row r="26" spans="1:6" x14ac:dyDescent="0.2">
      <c r="A26" s="5" t="s">
        <v>170</v>
      </c>
      <c r="B26" s="3">
        <v>410004</v>
      </c>
      <c r="C26" s="3">
        <v>139</v>
      </c>
      <c r="D26" s="3">
        <v>122</v>
      </c>
      <c r="E26" s="3">
        <v>87.77</v>
      </c>
      <c r="F26" s="4">
        <v>52.01</v>
      </c>
    </row>
    <row r="27" spans="1:6" x14ac:dyDescent="0.2">
      <c r="A27" s="5" t="s">
        <v>206</v>
      </c>
      <c r="B27" s="3">
        <v>857905</v>
      </c>
      <c r="C27" s="3">
        <v>252</v>
      </c>
      <c r="D27" s="3">
        <v>221</v>
      </c>
      <c r="E27" s="3">
        <v>87.7</v>
      </c>
      <c r="F27" s="4">
        <v>50.88</v>
      </c>
    </row>
    <row r="28" spans="1:6" x14ac:dyDescent="0.2">
      <c r="A28" s="5" t="s">
        <v>258</v>
      </c>
      <c r="B28" s="3">
        <v>136380</v>
      </c>
      <c r="C28" s="3">
        <v>32</v>
      </c>
      <c r="D28" s="3">
        <v>28</v>
      </c>
      <c r="E28" s="3">
        <v>87.5</v>
      </c>
      <c r="F28" s="4">
        <v>49.11</v>
      </c>
    </row>
    <row r="29" spans="1:6" x14ac:dyDescent="0.2">
      <c r="A29" s="5" t="s">
        <v>272</v>
      </c>
      <c r="B29" s="3">
        <v>87390</v>
      </c>
      <c r="C29" s="3">
        <v>16</v>
      </c>
      <c r="D29" s="3">
        <v>14</v>
      </c>
      <c r="E29" s="3">
        <v>87.5</v>
      </c>
      <c r="F29" s="4">
        <v>50.42</v>
      </c>
    </row>
    <row r="30" spans="1:6" x14ac:dyDescent="0.2">
      <c r="A30" s="5" t="s">
        <v>207</v>
      </c>
      <c r="B30" s="3">
        <v>898601</v>
      </c>
      <c r="C30" s="3">
        <v>269</v>
      </c>
      <c r="D30" s="3">
        <v>235</v>
      </c>
      <c r="E30" s="3">
        <v>87.36</v>
      </c>
      <c r="F30" s="4">
        <v>52.05</v>
      </c>
    </row>
    <row r="31" spans="1:6" x14ac:dyDescent="0.2">
      <c r="A31" s="5" t="s">
        <v>185</v>
      </c>
      <c r="B31" s="3">
        <v>1477187</v>
      </c>
      <c r="C31" s="3">
        <v>442</v>
      </c>
      <c r="D31" s="3">
        <v>386</v>
      </c>
      <c r="E31" s="3">
        <v>87.33</v>
      </c>
      <c r="F31" s="4">
        <v>51.42</v>
      </c>
    </row>
    <row r="32" spans="1:6" x14ac:dyDescent="0.2">
      <c r="A32" s="5" t="s">
        <v>188</v>
      </c>
      <c r="B32" s="3">
        <v>1155037</v>
      </c>
      <c r="C32" s="3">
        <v>326</v>
      </c>
      <c r="D32" s="3">
        <v>283</v>
      </c>
      <c r="E32" s="3">
        <v>86.81</v>
      </c>
      <c r="F32" s="4">
        <v>50.46</v>
      </c>
    </row>
    <row r="33" spans="1:6" x14ac:dyDescent="0.2">
      <c r="A33" s="5" t="s">
        <v>205</v>
      </c>
      <c r="B33" s="3">
        <v>1457091</v>
      </c>
      <c r="C33" s="3">
        <v>438</v>
      </c>
      <c r="D33" s="3">
        <v>380</v>
      </c>
      <c r="E33" s="3">
        <v>86.76</v>
      </c>
      <c r="F33" s="4">
        <v>51.38</v>
      </c>
    </row>
    <row r="34" spans="1:6" x14ac:dyDescent="0.2">
      <c r="A34" s="5" t="s">
        <v>259</v>
      </c>
      <c r="B34" s="3">
        <v>189778</v>
      </c>
      <c r="C34" s="3">
        <v>30</v>
      </c>
      <c r="D34" s="3">
        <v>26</v>
      </c>
      <c r="E34" s="3">
        <v>86.67</v>
      </c>
      <c r="F34" s="4">
        <v>46.33</v>
      </c>
    </row>
    <row r="35" spans="1:6" x14ac:dyDescent="0.2">
      <c r="A35" s="5" t="s">
        <v>191</v>
      </c>
      <c r="B35" s="3">
        <v>1055592</v>
      </c>
      <c r="C35" s="3">
        <v>375</v>
      </c>
      <c r="D35" s="3">
        <v>325</v>
      </c>
      <c r="E35" s="3">
        <v>86.67</v>
      </c>
      <c r="F35" s="4">
        <v>51.95</v>
      </c>
    </row>
    <row r="36" spans="1:6" x14ac:dyDescent="0.2">
      <c r="A36" s="5" t="s">
        <v>193</v>
      </c>
      <c r="B36" s="3">
        <v>811784</v>
      </c>
      <c r="C36" s="3">
        <v>147</v>
      </c>
      <c r="D36" s="3">
        <v>127</v>
      </c>
      <c r="E36" s="3">
        <v>86.39</v>
      </c>
      <c r="F36" s="4">
        <v>47.23</v>
      </c>
    </row>
    <row r="37" spans="1:6" x14ac:dyDescent="0.2">
      <c r="A37" s="5" t="s">
        <v>266</v>
      </c>
      <c r="B37" s="3">
        <v>182557</v>
      </c>
      <c r="C37" s="3">
        <v>29</v>
      </c>
      <c r="D37" s="3">
        <v>25</v>
      </c>
      <c r="E37" s="3">
        <v>86.21</v>
      </c>
      <c r="F37" s="4">
        <v>45.23</v>
      </c>
    </row>
    <row r="38" spans="1:6" x14ac:dyDescent="0.2">
      <c r="A38" s="5" t="s">
        <v>194</v>
      </c>
      <c r="B38" s="3">
        <v>378126</v>
      </c>
      <c r="C38" s="3">
        <v>79</v>
      </c>
      <c r="D38" s="3">
        <v>68</v>
      </c>
      <c r="E38" s="3">
        <v>86.08</v>
      </c>
      <c r="F38" s="4">
        <v>48.73</v>
      </c>
    </row>
    <row r="39" spans="1:6" x14ac:dyDescent="0.2">
      <c r="A39" s="5" t="s">
        <v>226</v>
      </c>
      <c r="B39" s="3">
        <v>188361</v>
      </c>
      <c r="C39" s="3">
        <v>57</v>
      </c>
      <c r="D39" s="3">
        <v>49</v>
      </c>
      <c r="E39" s="3">
        <v>85.96</v>
      </c>
      <c r="F39" s="4">
        <v>50.19</v>
      </c>
    </row>
    <row r="40" spans="1:6" x14ac:dyDescent="0.2">
      <c r="A40" s="5" t="s">
        <v>216</v>
      </c>
      <c r="B40" s="3">
        <v>426419</v>
      </c>
      <c r="C40" s="3">
        <v>77</v>
      </c>
      <c r="D40" s="3">
        <v>66</v>
      </c>
      <c r="E40" s="3">
        <v>85.71</v>
      </c>
      <c r="F40" s="4">
        <v>48.32</v>
      </c>
    </row>
    <row r="41" spans="1:6" x14ac:dyDescent="0.2">
      <c r="A41" s="5" t="s">
        <v>171</v>
      </c>
      <c r="B41" s="3">
        <v>778919</v>
      </c>
      <c r="C41" s="3">
        <v>186</v>
      </c>
      <c r="D41" s="3">
        <v>159</v>
      </c>
      <c r="E41" s="3">
        <v>85.48</v>
      </c>
      <c r="F41" s="4">
        <v>49.59</v>
      </c>
    </row>
    <row r="42" spans="1:6" x14ac:dyDescent="0.2">
      <c r="A42" s="5" t="s">
        <v>212</v>
      </c>
      <c r="B42" s="3">
        <v>670639</v>
      </c>
      <c r="C42" s="3">
        <v>171</v>
      </c>
      <c r="D42" s="3">
        <v>146</v>
      </c>
      <c r="E42" s="3">
        <v>85.38</v>
      </c>
      <c r="F42" s="4">
        <v>49.73</v>
      </c>
    </row>
    <row r="43" spans="1:6" x14ac:dyDescent="0.2">
      <c r="A43" s="5" t="s">
        <v>219</v>
      </c>
      <c r="B43" s="3">
        <v>358121</v>
      </c>
      <c r="C43" s="3">
        <v>114</v>
      </c>
      <c r="D43" s="3">
        <v>97</v>
      </c>
      <c r="E43" s="3">
        <v>85.09</v>
      </c>
      <c r="F43" s="4">
        <v>51.91</v>
      </c>
    </row>
    <row r="44" spans="1:6" x14ac:dyDescent="0.2">
      <c r="A44" s="5" t="s">
        <v>184</v>
      </c>
      <c r="B44" s="3">
        <v>533986</v>
      </c>
      <c r="C44" s="3">
        <v>100</v>
      </c>
      <c r="D44" s="3">
        <v>85</v>
      </c>
      <c r="E44" s="3">
        <v>85</v>
      </c>
      <c r="F44" s="4">
        <v>49.85</v>
      </c>
    </row>
    <row r="45" spans="1:6" x14ac:dyDescent="0.2">
      <c r="A45" s="5" t="s">
        <v>247</v>
      </c>
      <c r="B45" s="3">
        <v>245617</v>
      </c>
      <c r="C45" s="3">
        <v>59</v>
      </c>
      <c r="D45" s="3">
        <v>50</v>
      </c>
      <c r="E45" s="3">
        <v>84.75</v>
      </c>
      <c r="F45" s="4">
        <v>47.82</v>
      </c>
    </row>
    <row r="46" spans="1:6" x14ac:dyDescent="0.2">
      <c r="A46" s="5" t="s">
        <v>215</v>
      </c>
      <c r="B46" s="3">
        <v>799773</v>
      </c>
      <c r="C46" s="3">
        <v>251</v>
      </c>
      <c r="D46" s="3">
        <v>212</v>
      </c>
      <c r="E46" s="3">
        <v>84.46</v>
      </c>
      <c r="F46" s="4">
        <v>51.82</v>
      </c>
    </row>
    <row r="47" spans="1:6" x14ac:dyDescent="0.2">
      <c r="A47" s="5" t="s">
        <v>196</v>
      </c>
      <c r="B47" s="3">
        <v>1321787</v>
      </c>
      <c r="C47" s="3">
        <v>384</v>
      </c>
      <c r="D47" s="3">
        <v>324</v>
      </c>
      <c r="E47" s="3">
        <v>84.38</v>
      </c>
      <c r="F47" s="4">
        <v>50.05</v>
      </c>
    </row>
    <row r="48" spans="1:6" x14ac:dyDescent="0.2">
      <c r="A48" s="5" t="s">
        <v>172</v>
      </c>
      <c r="B48" s="3">
        <v>2525722</v>
      </c>
      <c r="C48" s="3">
        <v>675</v>
      </c>
      <c r="D48" s="3">
        <v>566</v>
      </c>
      <c r="E48" s="3">
        <v>83.85</v>
      </c>
      <c r="F48" s="4">
        <v>49.78</v>
      </c>
    </row>
    <row r="49" spans="1:6" x14ac:dyDescent="0.2">
      <c r="A49" s="5" t="s">
        <v>239</v>
      </c>
      <c r="B49" s="3">
        <v>240682</v>
      </c>
      <c r="C49" s="3">
        <v>42</v>
      </c>
      <c r="D49" s="3">
        <v>35</v>
      </c>
      <c r="E49" s="3">
        <v>83.33</v>
      </c>
      <c r="F49" s="4">
        <v>48.91</v>
      </c>
    </row>
    <row r="50" spans="1:6" x14ac:dyDescent="0.2">
      <c r="A50" s="5" t="s">
        <v>243</v>
      </c>
      <c r="B50" s="3">
        <v>47107</v>
      </c>
      <c r="C50" s="3">
        <v>12</v>
      </c>
      <c r="D50" s="3">
        <v>10</v>
      </c>
      <c r="E50" s="3">
        <v>83.33</v>
      </c>
      <c r="F50" s="4">
        <v>51.47</v>
      </c>
    </row>
    <row r="51" spans="1:6" x14ac:dyDescent="0.2">
      <c r="A51" s="5" t="s">
        <v>244</v>
      </c>
      <c r="B51" s="3">
        <v>162058</v>
      </c>
      <c r="C51" s="3">
        <v>30</v>
      </c>
      <c r="D51" s="3">
        <v>25</v>
      </c>
      <c r="E51" s="3">
        <v>83.33</v>
      </c>
      <c r="F51" s="4">
        <v>48.2</v>
      </c>
    </row>
    <row r="52" spans="1:6" x14ac:dyDescent="0.2">
      <c r="A52" s="5" t="s">
        <v>270</v>
      </c>
      <c r="B52" s="3">
        <v>381687</v>
      </c>
      <c r="C52" s="3">
        <v>112</v>
      </c>
      <c r="D52" s="3">
        <v>93</v>
      </c>
      <c r="E52" s="3">
        <v>83.04</v>
      </c>
      <c r="F52" s="4">
        <v>51.08</v>
      </c>
    </row>
    <row r="53" spans="1:6" x14ac:dyDescent="0.2">
      <c r="A53" s="5" t="s">
        <v>238</v>
      </c>
      <c r="B53" s="3">
        <v>136412</v>
      </c>
      <c r="C53" s="3">
        <v>41</v>
      </c>
      <c r="D53" s="3">
        <v>34</v>
      </c>
      <c r="E53" s="3">
        <v>82.93</v>
      </c>
      <c r="F53" s="4">
        <v>49.83</v>
      </c>
    </row>
    <row r="54" spans="1:6" x14ac:dyDescent="0.2">
      <c r="A54" s="5" t="s">
        <v>204</v>
      </c>
      <c r="B54" s="3">
        <v>528720</v>
      </c>
      <c r="C54" s="3">
        <v>134</v>
      </c>
      <c r="D54" s="3">
        <v>111</v>
      </c>
      <c r="E54" s="3">
        <v>82.84</v>
      </c>
      <c r="F54" s="4">
        <v>49.51</v>
      </c>
    </row>
    <row r="55" spans="1:6" x14ac:dyDescent="0.2">
      <c r="A55" s="5" t="s">
        <v>173</v>
      </c>
      <c r="B55" s="3">
        <v>429094</v>
      </c>
      <c r="C55" s="3">
        <v>93</v>
      </c>
      <c r="D55" s="3">
        <v>77</v>
      </c>
      <c r="E55" s="3">
        <v>82.8</v>
      </c>
      <c r="F55" s="4">
        <v>49.28</v>
      </c>
    </row>
    <row r="56" spans="1:6" x14ac:dyDescent="0.2">
      <c r="A56" s="5" t="s">
        <v>267</v>
      </c>
      <c r="B56" s="3">
        <v>121623</v>
      </c>
      <c r="C56" s="3">
        <v>23</v>
      </c>
      <c r="D56" s="3">
        <v>19</v>
      </c>
      <c r="E56" s="3">
        <v>82.61</v>
      </c>
      <c r="F56" s="4">
        <v>48.82</v>
      </c>
    </row>
    <row r="57" spans="1:6" x14ac:dyDescent="0.2">
      <c r="A57" s="5" t="s">
        <v>174</v>
      </c>
      <c r="B57" s="3">
        <v>641141</v>
      </c>
      <c r="C57" s="3">
        <v>207</v>
      </c>
      <c r="D57" s="3">
        <v>170</v>
      </c>
      <c r="E57" s="3">
        <v>82.13</v>
      </c>
      <c r="F57" s="4">
        <v>51.82</v>
      </c>
    </row>
    <row r="58" spans="1:6" x14ac:dyDescent="0.2">
      <c r="A58" s="5" t="s">
        <v>211</v>
      </c>
      <c r="B58" s="3">
        <v>426611</v>
      </c>
      <c r="C58" s="3">
        <v>118</v>
      </c>
      <c r="D58" s="3">
        <v>96</v>
      </c>
      <c r="E58" s="3">
        <v>81.36</v>
      </c>
      <c r="F58" s="4">
        <v>50.53</v>
      </c>
    </row>
    <row r="59" spans="1:6" x14ac:dyDescent="0.2">
      <c r="A59" s="5" t="s">
        <v>255</v>
      </c>
      <c r="B59" s="3">
        <v>76201</v>
      </c>
      <c r="C59" s="3">
        <v>16</v>
      </c>
      <c r="D59" s="3">
        <v>13</v>
      </c>
      <c r="E59" s="3">
        <v>81.25</v>
      </c>
      <c r="F59" s="4">
        <v>46.27</v>
      </c>
    </row>
    <row r="60" spans="1:6" x14ac:dyDescent="0.2">
      <c r="A60" s="5" t="s">
        <v>251</v>
      </c>
      <c r="B60" s="3">
        <v>199765</v>
      </c>
      <c r="C60" s="3">
        <v>42</v>
      </c>
      <c r="D60" s="3">
        <v>34</v>
      </c>
      <c r="E60" s="3">
        <v>80.95</v>
      </c>
      <c r="F60" s="4">
        <v>48.01</v>
      </c>
    </row>
    <row r="61" spans="1:6" x14ac:dyDescent="0.2">
      <c r="A61" s="5" t="s">
        <v>176</v>
      </c>
      <c r="B61" s="3">
        <v>513449</v>
      </c>
      <c r="C61" s="3">
        <v>124</v>
      </c>
      <c r="D61" s="3">
        <v>100</v>
      </c>
      <c r="E61" s="3">
        <v>80.650000000000006</v>
      </c>
      <c r="F61" s="4">
        <v>48.68</v>
      </c>
    </row>
    <row r="62" spans="1:6" x14ac:dyDescent="0.2">
      <c r="A62" s="5" t="s">
        <v>253</v>
      </c>
      <c r="B62" s="3">
        <v>150541</v>
      </c>
      <c r="C62" s="3">
        <v>31</v>
      </c>
      <c r="D62" s="3">
        <v>25</v>
      </c>
      <c r="E62" s="3">
        <v>80.650000000000006</v>
      </c>
      <c r="F62" s="4">
        <v>47.03</v>
      </c>
    </row>
    <row r="63" spans="1:6" x14ac:dyDescent="0.2">
      <c r="A63" s="5" t="s">
        <v>271</v>
      </c>
      <c r="B63" s="3">
        <v>64522</v>
      </c>
      <c r="C63" s="3">
        <v>15</v>
      </c>
      <c r="D63" s="3">
        <v>12</v>
      </c>
      <c r="E63" s="3">
        <v>80</v>
      </c>
      <c r="F63" s="4">
        <v>48.01</v>
      </c>
    </row>
    <row r="64" spans="1:6" x14ac:dyDescent="0.2">
      <c r="A64" s="5" t="s">
        <v>195</v>
      </c>
      <c r="B64" s="3">
        <v>346272</v>
      </c>
      <c r="C64" s="3">
        <v>99</v>
      </c>
      <c r="D64" s="3">
        <v>79</v>
      </c>
      <c r="E64" s="3">
        <v>79.8</v>
      </c>
      <c r="F64" s="4">
        <v>50.09</v>
      </c>
    </row>
    <row r="65" spans="1:6" x14ac:dyDescent="0.2">
      <c r="A65" s="5" t="s">
        <v>218</v>
      </c>
      <c r="B65" s="3">
        <v>627162</v>
      </c>
      <c r="C65" s="3">
        <v>166</v>
      </c>
      <c r="D65" s="3">
        <v>132</v>
      </c>
      <c r="E65" s="3">
        <v>79.52</v>
      </c>
      <c r="F65" s="4">
        <v>49.97</v>
      </c>
    </row>
    <row r="66" spans="1:6" x14ac:dyDescent="0.2">
      <c r="A66" s="5" t="s">
        <v>209</v>
      </c>
      <c r="B66" s="3">
        <v>555987</v>
      </c>
      <c r="C66" s="3">
        <v>145</v>
      </c>
      <c r="D66" s="3">
        <v>115</v>
      </c>
      <c r="E66" s="3">
        <v>79.31</v>
      </c>
      <c r="F66" s="4">
        <v>50.25</v>
      </c>
    </row>
    <row r="67" spans="1:6" x14ac:dyDescent="0.2">
      <c r="A67" s="5" t="s">
        <v>197</v>
      </c>
      <c r="B67" s="3">
        <v>369343</v>
      </c>
      <c r="C67" s="3">
        <v>124</v>
      </c>
      <c r="D67" s="3">
        <v>97</v>
      </c>
      <c r="E67" s="3">
        <v>78.23</v>
      </c>
      <c r="F67" s="4">
        <v>49.77</v>
      </c>
    </row>
    <row r="68" spans="1:6" x14ac:dyDescent="0.2">
      <c r="A68" s="5" t="s">
        <v>261</v>
      </c>
      <c r="B68" s="3">
        <v>167533</v>
      </c>
      <c r="C68" s="3">
        <v>36</v>
      </c>
      <c r="D68" s="3">
        <v>28</v>
      </c>
      <c r="E68" s="3">
        <v>77.78</v>
      </c>
      <c r="F68" s="4">
        <v>47.43</v>
      </c>
    </row>
    <row r="69" spans="1:6" x14ac:dyDescent="0.2">
      <c r="A69" s="5" t="s">
        <v>198</v>
      </c>
      <c r="B69" s="3">
        <v>397999</v>
      </c>
      <c r="C69" s="3">
        <v>117</v>
      </c>
      <c r="D69" s="3">
        <v>91</v>
      </c>
      <c r="E69" s="3">
        <v>77.78</v>
      </c>
      <c r="F69" s="4">
        <v>50.5</v>
      </c>
    </row>
    <row r="70" spans="1:6" x14ac:dyDescent="0.2">
      <c r="A70" s="5" t="s">
        <v>231</v>
      </c>
      <c r="B70" s="3">
        <v>82849</v>
      </c>
      <c r="C70" s="3">
        <v>22</v>
      </c>
      <c r="D70" s="3">
        <v>17</v>
      </c>
      <c r="E70" s="3">
        <v>77.27</v>
      </c>
      <c r="F70" s="4">
        <v>49.02</v>
      </c>
    </row>
    <row r="71" spans="1:6" x14ac:dyDescent="0.2">
      <c r="A71" s="5" t="s">
        <v>223</v>
      </c>
      <c r="B71" s="3">
        <v>275801</v>
      </c>
      <c r="C71" s="3">
        <v>39</v>
      </c>
      <c r="D71" s="3">
        <v>30</v>
      </c>
      <c r="E71" s="3">
        <v>76.92</v>
      </c>
      <c r="F71" s="4">
        <v>46.65</v>
      </c>
    </row>
    <row r="72" spans="1:6" x14ac:dyDescent="0.2">
      <c r="A72" s="5" t="s">
        <v>177</v>
      </c>
      <c r="B72" s="3">
        <v>1016516</v>
      </c>
      <c r="C72" s="3">
        <v>237</v>
      </c>
      <c r="D72" s="3">
        <v>181</v>
      </c>
      <c r="E72" s="3">
        <v>76.37</v>
      </c>
      <c r="F72" s="4">
        <v>49.41</v>
      </c>
    </row>
    <row r="73" spans="1:6" x14ac:dyDescent="0.2">
      <c r="A73" s="5" t="s">
        <v>252</v>
      </c>
      <c r="B73" s="3">
        <v>172165</v>
      </c>
      <c r="C73" s="3">
        <v>63</v>
      </c>
      <c r="D73" s="3">
        <v>48</v>
      </c>
      <c r="E73" s="3">
        <v>76.19</v>
      </c>
      <c r="F73" s="4">
        <v>53.24</v>
      </c>
    </row>
    <row r="74" spans="1:6" x14ac:dyDescent="0.2">
      <c r="A74" s="5" t="s">
        <v>256</v>
      </c>
      <c r="B74" s="3">
        <v>214134</v>
      </c>
      <c r="C74" s="3">
        <v>46</v>
      </c>
      <c r="D74" s="3">
        <v>35</v>
      </c>
      <c r="E74" s="3">
        <v>76.09</v>
      </c>
      <c r="F74" s="4">
        <v>47.59</v>
      </c>
    </row>
    <row r="75" spans="1:6" x14ac:dyDescent="0.2">
      <c r="A75" s="5" t="s">
        <v>203</v>
      </c>
      <c r="B75" s="3">
        <v>849273</v>
      </c>
      <c r="C75" s="3">
        <v>209</v>
      </c>
      <c r="D75" s="3">
        <v>159</v>
      </c>
      <c r="E75" s="3">
        <v>76.08</v>
      </c>
      <c r="F75" s="4">
        <v>49.61</v>
      </c>
    </row>
    <row r="76" spans="1:6" x14ac:dyDescent="0.2">
      <c r="A76" s="5" t="s">
        <v>183</v>
      </c>
      <c r="B76" s="3">
        <v>522264</v>
      </c>
      <c r="C76" s="3">
        <v>131</v>
      </c>
      <c r="D76" s="3">
        <v>99</v>
      </c>
      <c r="E76" s="3">
        <v>75.569999999999993</v>
      </c>
      <c r="F76" s="4">
        <v>50.55</v>
      </c>
    </row>
    <row r="77" spans="1:6" x14ac:dyDescent="0.2">
      <c r="A77" s="5" t="s">
        <v>250</v>
      </c>
      <c r="B77" s="3">
        <v>180574</v>
      </c>
      <c r="C77" s="3">
        <v>45</v>
      </c>
      <c r="D77" s="3">
        <v>34</v>
      </c>
      <c r="E77" s="3">
        <v>75.56</v>
      </c>
      <c r="F77" s="4">
        <v>49.96</v>
      </c>
    </row>
    <row r="78" spans="1:6" x14ac:dyDescent="0.2">
      <c r="A78" s="5" t="s">
        <v>201</v>
      </c>
      <c r="B78" s="3">
        <v>380833</v>
      </c>
      <c r="C78" s="3">
        <v>97</v>
      </c>
      <c r="D78" s="3">
        <v>73</v>
      </c>
      <c r="E78" s="3">
        <v>75.260000000000005</v>
      </c>
      <c r="F78" s="4">
        <v>49.05</v>
      </c>
    </row>
    <row r="79" spans="1:6" x14ac:dyDescent="0.2">
      <c r="A79" s="5" t="s">
        <v>240</v>
      </c>
      <c r="B79" s="3">
        <v>131489</v>
      </c>
      <c r="C79" s="3">
        <v>26</v>
      </c>
      <c r="D79" s="3">
        <v>19</v>
      </c>
      <c r="E79" s="3">
        <v>73.08</v>
      </c>
      <c r="F79" s="4">
        <v>47.02</v>
      </c>
    </row>
    <row r="80" spans="1:6" x14ac:dyDescent="0.2">
      <c r="A80" s="5" t="s">
        <v>178</v>
      </c>
      <c r="B80" s="3">
        <v>499986</v>
      </c>
      <c r="C80" s="3">
        <v>142</v>
      </c>
      <c r="D80" s="3">
        <v>102</v>
      </c>
      <c r="E80" s="3">
        <v>71.83</v>
      </c>
      <c r="F80" s="4">
        <v>52.8</v>
      </c>
    </row>
    <row r="81" spans="1:6" x14ac:dyDescent="0.2">
      <c r="A81" s="5" t="s">
        <v>186</v>
      </c>
      <c r="B81" s="3">
        <v>410633</v>
      </c>
      <c r="C81" s="3">
        <v>91</v>
      </c>
      <c r="D81" s="3">
        <v>65</v>
      </c>
      <c r="E81" s="3">
        <v>71.430000000000007</v>
      </c>
      <c r="F81" s="4">
        <v>48.03</v>
      </c>
    </row>
    <row r="82" spans="1:6" x14ac:dyDescent="0.2">
      <c r="A82" s="5" t="s">
        <v>225</v>
      </c>
      <c r="B82" s="3">
        <v>225353</v>
      </c>
      <c r="C82" s="3">
        <v>41</v>
      </c>
      <c r="D82" s="3">
        <v>29</v>
      </c>
      <c r="E82" s="3">
        <v>70.73</v>
      </c>
      <c r="F82" s="4">
        <v>46.01</v>
      </c>
    </row>
    <row r="83" spans="1:6" x14ac:dyDescent="0.2">
      <c r="A83" s="5" t="s">
        <v>180</v>
      </c>
      <c r="B83" s="3">
        <v>306497</v>
      </c>
      <c r="C83" s="3">
        <v>74</v>
      </c>
      <c r="D83" s="3">
        <v>51</v>
      </c>
      <c r="E83" s="3">
        <v>68.92</v>
      </c>
      <c r="F83" s="4">
        <v>49.02</v>
      </c>
    </row>
    <row r="84" spans="1:6" x14ac:dyDescent="0.2">
      <c r="A84" s="5" t="s">
        <v>217</v>
      </c>
      <c r="B84" s="3">
        <v>884021</v>
      </c>
      <c r="C84" s="3">
        <v>260</v>
      </c>
      <c r="D84" s="3">
        <v>177</v>
      </c>
      <c r="E84" s="3">
        <v>68.08</v>
      </c>
      <c r="F84" s="4">
        <v>52.01</v>
      </c>
    </row>
    <row r="85" spans="1:6" x14ac:dyDescent="0.2">
      <c r="A85" s="5" t="s">
        <v>181</v>
      </c>
      <c r="B85" s="3">
        <v>285964</v>
      </c>
      <c r="C85" s="3">
        <v>57</v>
      </c>
      <c r="D85" s="3">
        <v>37</v>
      </c>
      <c r="E85" s="3">
        <v>64.91</v>
      </c>
      <c r="F85" s="4">
        <v>47.06</v>
      </c>
    </row>
    <row r="86" spans="1:6" x14ac:dyDescent="0.2">
      <c r="A86" s="5" t="s">
        <v>214</v>
      </c>
      <c r="B86" s="3">
        <v>233657</v>
      </c>
      <c r="C86" s="3">
        <v>42</v>
      </c>
      <c r="D86" s="3">
        <v>26</v>
      </c>
      <c r="E86" s="3">
        <v>61.9</v>
      </c>
      <c r="F86" s="4">
        <v>47.21</v>
      </c>
    </row>
    <row r="87" spans="1:6" x14ac:dyDescent="0.2">
      <c r="A87" s="5" t="s">
        <v>200</v>
      </c>
      <c r="B87" s="3">
        <v>424929</v>
      </c>
      <c r="C87" s="3">
        <v>80</v>
      </c>
      <c r="D87" s="3">
        <v>46</v>
      </c>
      <c r="E87" s="3">
        <v>57.5</v>
      </c>
      <c r="F87" s="4">
        <v>48.52</v>
      </c>
    </row>
    <row r="88" spans="1:6" x14ac:dyDescent="0.2">
      <c r="A88" s="5" t="s">
        <v>246</v>
      </c>
      <c r="B88" s="3">
        <v>61727</v>
      </c>
      <c r="C88" s="3">
        <v>9</v>
      </c>
      <c r="D88" s="3">
        <v>1</v>
      </c>
      <c r="E88" s="3">
        <v>11.11</v>
      </c>
      <c r="F88" s="4">
        <v>55.06</v>
      </c>
    </row>
    <row r="89" spans="1:6" x14ac:dyDescent="0.2">
      <c r="A89" s="5" t="s">
        <v>232</v>
      </c>
      <c r="B89" s="3">
        <v>178501</v>
      </c>
      <c r="C89" s="3">
        <v>12</v>
      </c>
      <c r="D89" s="3">
        <v>1</v>
      </c>
      <c r="E89" s="3">
        <v>8.33</v>
      </c>
      <c r="F89" s="4">
        <v>43.09</v>
      </c>
    </row>
    <row r="90" spans="1:6" x14ac:dyDescent="0.2">
      <c r="A90" s="5" t="s">
        <v>182</v>
      </c>
      <c r="B90" s="3">
        <v>379507</v>
      </c>
      <c r="C90" s="3">
        <v>32</v>
      </c>
      <c r="D90" s="3">
        <v>0</v>
      </c>
      <c r="E90" s="3">
        <v>0</v>
      </c>
      <c r="F90" s="4">
        <v>44.99</v>
      </c>
    </row>
    <row r="91" spans="1:6" x14ac:dyDescent="0.2">
      <c r="A91" s="5" t="s">
        <v>227</v>
      </c>
      <c r="B91" s="3">
        <v>152409</v>
      </c>
      <c r="C91" s="3">
        <v>3</v>
      </c>
      <c r="D91" s="3">
        <v>0</v>
      </c>
      <c r="E91" s="3">
        <v>0</v>
      </c>
      <c r="F91" s="4">
        <v>41.41</v>
      </c>
    </row>
    <row r="92" spans="1:6" x14ac:dyDescent="0.2">
      <c r="A92" s="5" t="s">
        <v>228</v>
      </c>
      <c r="B92" s="3">
        <v>83932</v>
      </c>
      <c r="C92" s="3">
        <v>2</v>
      </c>
      <c r="D92" s="3">
        <v>0</v>
      </c>
      <c r="E92" s="3">
        <v>0</v>
      </c>
      <c r="F92" s="4">
        <v>41.09</v>
      </c>
    </row>
    <row r="93" spans="1:6" x14ac:dyDescent="0.2">
      <c r="A93" s="5" t="s">
        <v>229</v>
      </c>
      <c r="B93" s="3">
        <v>22122</v>
      </c>
      <c r="C93" s="3">
        <v>1</v>
      </c>
      <c r="D93" s="3">
        <v>0</v>
      </c>
      <c r="E93" s="3">
        <v>0</v>
      </c>
      <c r="F93" s="4">
        <v>42.48</v>
      </c>
    </row>
    <row r="94" spans="1:6" x14ac:dyDescent="0.2">
      <c r="A94" s="5" t="s">
        <v>230</v>
      </c>
      <c r="B94" s="3">
        <v>261617</v>
      </c>
      <c r="C94" s="3">
        <v>11</v>
      </c>
      <c r="D94" s="3">
        <v>0</v>
      </c>
      <c r="E94" s="3">
        <v>0</v>
      </c>
      <c r="F94" s="4">
        <v>44.47</v>
      </c>
    </row>
    <row r="95" spans="1:6" x14ac:dyDescent="0.2">
      <c r="A95" s="5" t="s">
        <v>233</v>
      </c>
      <c r="B95" s="3">
        <v>86155</v>
      </c>
      <c r="C95" s="3">
        <v>4</v>
      </c>
      <c r="D95" s="3">
        <v>0</v>
      </c>
      <c r="E95" s="3">
        <v>0</v>
      </c>
      <c r="F95" s="4">
        <v>42.02</v>
      </c>
    </row>
    <row r="96" spans="1:6" x14ac:dyDescent="0.2">
      <c r="A96" s="5" t="s">
        <v>236</v>
      </c>
      <c r="B96" s="3">
        <v>338731</v>
      </c>
      <c r="C96" s="3">
        <v>24</v>
      </c>
      <c r="D96" s="3">
        <v>0</v>
      </c>
      <c r="E96" s="3">
        <v>0</v>
      </c>
      <c r="F96" s="4">
        <v>44.12</v>
      </c>
    </row>
    <row r="97" spans="1:15" x14ac:dyDescent="0.2">
      <c r="A97" s="5" t="s">
        <v>237</v>
      </c>
      <c r="B97" s="3">
        <v>125830</v>
      </c>
      <c r="C97" s="3">
        <v>15</v>
      </c>
      <c r="D97" s="3">
        <v>0</v>
      </c>
      <c r="E97" s="3">
        <v>0</v>
      </c>
      <c r="F97" s="4">
        <v>44.4</v>
      </c>
    </row>
    <row r="98" spans="1:15" x14ac:dyDescent="0.2">
      <c r="A98" s="5" t="s">
        <v>189</v>
      </c>
      <c r="B98" s="3">
        <v>369380</v>
      </c>
      <c r="C98" s="3">
        <v>33</v>
      </c>
      <c r="D98" s="3">
        <v>0</v>
      </c>
      <c r="E98" s="3">
        <v>0</v>
      </c>
      <c r="F98" s="4">
        <v>46.05</v>
      </c>
    </row>
    <row r="99" spans="1:15" x14ac:dyDescent="0.2">
      <c r="A99" s="5" t="s">
        <v>210</v>
      </c>
      <c r="B99" s="3">
        <v>408834</v>
      </c>
      <c r="C99" s="3">
        <v>62</v>
      </c>
      <c r="D99" s="3">
        <v>0</v>
      </c>
      <c r="E99" s="3">
        <v>0</v>
      </c>
      <c r="F99" s="4">
        <v>47.78</v>
      </c>
    </row>
    <row r="100" spans="1:15" x14ac:dyDescent="0.2">
      <c r="A100" s="5" t="s">
        <v>248</v>
      </c>
      <c r="B100" s="3">
        <v>151256</v>
      </c>
      <c r="C100" s="3">
        <v>10</v>
      </c>
      <c r="D100" s="3">
        <v>0</v>
      </c>
      <c r="E100" s="3">
        <v>0</v>
      </c>
      <c r="F100" s="4">
        <v>43.97</v>
      </c>
    </row>
    <row r="101" spans="1:15" x14ac:dyDescent="0.2">
      <c r="A101" s="5" t="s">
        <v>249</v>
      </c>
      <c r="B101" s="3">
        <v>110077</v>
      </c>
      <c r="C101" s="3">
        <v>2</v>
      </c>
      <c r="D101" s="3">
        <v>0</v>
      </c>
      <c r="E101" s="3">
        <v>0</v>
      </c>
      <c r="F101" s="4">
        <v>46.19</v>
      </c>
    </row>
    <row r="102" spans="1:15" x14ac:dyDescent="0.2">
      <c r="A102" s="5" t="s">
        <v>202</v>
      </c>
      <c r="B102" s="3">
        <v>332426</v>
      </c>
      <c r="C102" s="3">
        <v>20</v>
      </c>
      <c r="D102" s="3">
        <v>0</v>
      </c>
      <c r="E102" s="3">
        <v>0</v>
      </c>
      <c r="F102" s="4">
        <v>42.77</v>
      </c>
    </row>
    <row r="103" spans="1:15" x14ac:dyDescent="0.2">
      <c r="A103" s="5" t="s">
        <v>262</v>
      </c>
      <c r="B103" s="3">
        <v>290824</v>
      </c>
      <c r="C103" s="3">
        <v>26</v>
      </c>
      <c r="D103" s="3">
        <v>0</v>
      </c>
      <c r="E103" s="3">
        <v>0</v>
      </c>
      <c r="F103" s="4">
        <v>45.81</v>
      </c>
    </row>
    <row r="104" spans="1:15" x14ac:dyDescent="0.2">
      <c r="A104" s="9" t="s">
        <v>263</v>
      </c>
      <c r="B104" s="7">
        <v>56662</v>
      </c>
      <c r="C104" s="7">
        <v>2</v>
      </c>
      <c r="D104" s="7">
        <v>0</v>
      </c>
      <c r="E104" s="7">
        <v>0</v>
      </c>
      <c r="F104" s="8">
        <v>42.53</v>
      </c>
    </row>
    <row r="106" spans="1:15" x14ac:dyDescent="0.2">
      <c r="B106" s="11"/>
      <c r="C106" s="11"/>
      <c r="D106" s="11"/>
      <c r="E106" s="10"/>
      <c r="F106" s="10"/>
    </row>
    <row r="107" spans="1:15" x14ac:dyDescent="0.2">
      <c r="A107" s="33"/>
      <c r="B107" s="34" t="s">
        <v>274</v>
      </c>
      <c r="C107" s="35" t="s">
        <v>153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">
      <c r="A108" s="31" t="s">
        <v>143</v>
      </c>
      <c r="B108" s="3">
        <f>SUMIFS(B$2:B$104,E$2:E$104, "&lt;50", C$2:C$104, "&gt;=10")</f>
        <v>2836906</v>
      </c>
      <c r="C108" s="4">
        <f>ROUND(B108*100/B$111, 2)</f>
        <v>6.85</v>
      </c>
    </row>
    <row r="109" spans="1:15" x14ac:dyDescent="0.2">
      <c r="A109" s="31" t="s">
        <v>144</v>
      </c>
      <c r="B109" s="3">
        <f>SUMIFS(B$2:B$104,E$2:E$104, "&gt;=50", C$2:C$104, "&gt;=10")</f>
        <v>37719265</v>
      </c>
      <c r="C109" s="4">
        <f t="shared" ref="C109:C110" si="0">ROUND(B109*100/B$111, 2)</f>
        <v>91.11</v>
      </c>
    </row>
    <row r="110" spans="1:15" x14ac:dyDescent="0.2">
      <c r="A110" s="31" t="s">
        <v>276</v>
      </c>
      <c r="B110" s="3">
        <f>SUMIF(C$2:C$104, "&lt;10",B2:B104)</f>
        <v>842616</v>
      </c>
      <c r="C110" s="4">
        <f t="shared" si="0"/>
        <v>2.04</v>
      </c>
    </row>
    <row r="111" spans="1:15" x14ac:dyDescent="0.2">
      <c r="A111" s="36" t="s">
        <v>275</v>
      </c>
      <c r="B111" s="7">
        <f>SUM(B108:B110)</f>
        <v>41398787</v>
      </c>
      <c r="C111" s="8"/>
      <c r="D111" s="11"/>
    </row>
    <row r="112" spans="1:15" x14ac:dyDescent="0.2">
      <c r="B112" s="11"/>
      <c r="C112" s="11"/>
      <c r="D112" s="11"/>
      <c r="E112" s="10"/>
      <c r="F112" s="10"/>
    </row>
    <row r="113" spans="1:6" s="40" customFormat="1" x14ac:dyDescent="0.2">
      <c r="A113" s="37" t="s">
        <v>277</v>
      </c>
      <c r="B113" s="38"/>
      <c r="C113" s="38"/>
      <c r="D113" s="38"/>
      <c r="E113" s="39"/>
      <c r="F113" s="39"/>
    </row>
    <row r="114" spans="1:6" x14ac:dyDescent="0.2">
      <c r="A114" s="32"/>
      <c r="B114" s="11"/>
      <c r="C114" s="11"/>
      <c r="D114" s="11"/>
      <c r="E114" s="10"/>
      <c r="F114" s="10"/>
    </row>
  </sheetData>
  <sortState xmlns:xlrd2="http://schemas.microsoft.com/office/spreadsheetml/2017/richdata2" ref="A2:F105">
    <sortCondition descending="1" ref="E2:E105"/>
  </sortState>
  <conditionalFormatting sqref="E107:G107">
    <cfRule type="cellIs" dxfId="2" priority="3" operator="greaterThan">
      <formula>950</formula>
    </cfRule>
  </conditionalFormatting>
  <conditionalFormatting sqref="I107:K107">
    <cfRule type="cellIs" dxfId="1" priority="2" operator="greaterThan">
      <formula>950</formula>
    </cfRule>
  </conditionalFormatting>
  <conditionalFormatting sqref="M107:O107">
    <cfRule type="cellIs" dxfId="0" priority="1" operator="greaterThan">
      <formula>950</formula>
    </cfRule>
  </conditionalFormatting>
  <conditionalFormatting sqref="E2:E10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Zt09</vt:lpstr>
      <vt:lpstr>Zt05</vt:lpstr>
      <vt:lpstr>Zt10</vt:lpstr>
      <vt:lpstr>Zp13</vt:lpstr>
      <vt:lpstr>Zb87</vt:lpstr>
      <vt:lpstr>Za17</vt:lpstr>
      <vt:lpstr>Zpa63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Alice Feurtey</cp:lastModifiedBy>
  <dcterms:created xsi:type="dcterms:W3CDTF">2019-07-18T09:08:05Z</dcterms:created>
  <dcterms:modified xsi:type="dcterms:W3CDTF">2020-04-29T07:47:02Z</dcterms:modified>
</cp:coreProperties>
</file>